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240" windowHeight="6210"/>
  </bookViews>
  <sheets>
    <sheet name="Tabela das ONG em cadastramento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22" i="1" l="1"/>
  <c r="G21" i="1"/>
  <c r="G18" i="1" l="1"/>
  <c r="G50" i="1" l="1"/>
  <c r="H50" i="1" s="1"/>
  <c r="I50" i="1" s="1"/>
  <c r="G15" i="1" l="1"/>
  <c r="G49" i="1"/>
  <c r="H49" i="1" s="1"/>
  <c r="I49" i="1" s="1"/>
  <c r="G48" i="1" l="1"/>
  <c r="H48" i="1" s="1"/>
  <c r="I48" i="1" s="1"/>
  <c r="G46" i="1" l="1"/>
  <c r="H46" i="1" s="1"/>
  <c r="I46" i="1" s="1"/>
  <c r="H3" i="1" l="1"/>
  <c r="I3" i="1" s="1"/>
  <c r="H45" i="1"/>
  <c r="I45" i="1" s="1"/>
  <c r="H2" i="1"/>
  <c r="I2" i="1" s="1"/>
  <c r="G12" i="1" l="1"/>
  <c r="H12" i="1" s="1"/>
  <c r="I12" i="1" s="1"/>
  <c r="G6" i="1"/>
  <c r="H6" i="1" s="1"/>
  <c r="I6" i="1" s="1"/>
  <c r="G5" i="1" l="1"/>
  <c r="H5" i="1" s="1"/>
  <c r="I5" i="1" s="1"/>
  <c r="G9" i="1"/>
  <c r="H9" i="1" s="1"/>
  <c r="I9" i="1" s="1"/>
  <c r="G10" i="1"/>
  <c r="H10" i="1" s="1"/>
  <c r="I10" i="1" s="1"/>
  <c r="G11" i="1"/>
  <c r="H11" i="1" s="1"/>
  <c r="I11" i="1" s="1"/>
  <c r="G14" i="1"/>
  <c r="H14" i="1" s="1"/>
  <c r="I14" i="1" s="1"/>
  <c r="H15" i="1"/>
  <c r="I15" i="1" s="1"/>
  <c r="G16" i="1"/>
  <c r="H16" i="1" s="1"/>
  <c r="I16" i="1" s="1"/>
  <c r="G17" i="1"/>
  <c r="H17" i="1" s="1"/>
  <c r="I17" i="1" s="1"/>
  <c r="H18" i="1"/>
  <c r="I18" i="1" s="1"/>
  <c r="G19" i="1"/>
  <c r="H19" i="1" s="1"/>
  <c r="I19" i="1" s="1"/>
  <c r="G20" i="1"/>
  <c r="H20" i="1" s="1"/>
  <c r="I20" i="1" s="1"/>
  <c r="H21" i="1"/>
  <c r="I21" i="1" s="1"/>
  <c r="H22" i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8" i="1"/>
  <c r="H8" i="1" s="1"/>
  <c r="I8" i="1" s="1"/>
  <c r="G30" i="1"/>
  <c r="H30" i="1" s="1"/>
  <c r="I30" i="1" s="1"/>
  <c r="G4" i="1"/>
  <c r="H4" i="1" s="1"/>
  <c r="I4" i="1" s="1"/>
  <c r="G31" i="1"/>
  <c r="H31" i="1" s="1"/>
  <c r="I31" i="1" s="1"/>
  <c r="G32" i="1"/>
  <c r="H32" i="1" s="1"/>
  <c r="I32" i="1" s="1"/>
  <c r="G7" i="1"/>
  <c r="H7" i="1" s="1"/>
  <c r="I7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13" i="1"/>
  <c r="H13" i="1" s="1"/>
  <c r="I13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</calcChain>
</file>

<file path=xl/sharedStrings.xml><?xml version="1.0" encoding="utf-8"?>
<sst xmlns="http://schemas.openxmlformats.org/spreadsheetml/2006/main" count="85" uniqueCount="82">
  <si>
    <t>PROCESSO</t>
  </si>
  <si>
    <t>ONG</t>
  </si>
  <si>
    <r>
      <t xml:space="preserve">SOCIEDADE CIVIL DE BOMBEIROS VOLUNTÁRIOS DE SANTA MARIA DE JETIBA – </t>
    </r>
    <r>
      <rPr>
        <b/>
        <sz val="11"/>
        <color theme="1"/>
        <rFont val="Calibri"/>
        <family val="2"/>
        <scheme val="minor"/>
      </rPr>
      <t>SCBV-SMJ</t>
    </r>
  </si>
  <si>
    <r>
      <t>ASSOCIAÇÃO AMBIENTALISTA DE MARILANDIA –</t>
    </r>
    <r>
      <rPr>
        <b/>
        <sz val="11"/>
        <color theme="1"/>
        <rFont val="Calibri"/>
        <family val="2"/>
        <scheme val="minor"/>
      </rPr>
      <t xml:space="preserve"> AAMA</t>
    </r>
  </si>
  <si>
    <r>
      <t>ASSOCIAÇÃO AMBIENTAL VOZ DA NATUREZA</t>
    </r>
    <r>
      <rPr>
        <b/>
        <sz val="11"/>
        <color theme="1"/>
        <rFont val="Calibri"/>
        <family val="2"/>
        <scheme val="minor"/>
      </rPr>
      <t xml:space="preserve"> – AA VOZ DA NATUREZA</t>
    </r>
  </si>
  <si>
    <r>
      <t>INSTITUTO DE PESQUISA DA MATA ATLANTICA</t>
    </r>
    <r>
      <rPr>
        <b/>
        <sz val="11"/>
        <color theme="1"/>
        <rFont val="Calibri"/>
        <family val="2"/>
        <scheme val="minor"/>
      </rPr>
      <t xml:space="preserve"> - IPEMA</t>
    </r>
  </si>
  <si>
    <r>
      <t>ASSOCIAÇÃO CULTURAL AMBIENTALISTA E DE ASSISTENCIA SOCIAL</t>
    </r>
    <r>
      <rPr>
        <b/>
        <sz val="11"/>
        <color theme="1"/>
        <rFont val="Calibri"/>
        <family val="2"/>
        <scheme val="minor"/>
      </rPr>
      <t xml:space="preserve"> - ACARTES</t>
    </r>
  </si>
  <si>
    <r>
      <t>GRUPO AMBIENTALISTA DO CRICARÉ</t>
    </r>
    <r>
      <rPr>
        <b/>
        <sz val="11"/>
        <color theme="1"/>
        <rFont val="Calibri"/>
        <family val="2"/>
        <scheme val="minor"/>
      </rPr>
      <t xml:space="preserve"> - GRAC</t>
    </r>
  </si>
  <si>
    <r>
      <t>GRUPO DE AGRICULTURA ECOLOGICA KAPIXAWA</t>
    </r>
    <r>
      <rPr>
        <b/>
        <sz val="11"/>
        <color theme="1"/>
        <rFont val="Calibri"/>
        <family val="2"/>
        <scheme val="minor"/>
      </rPr>
      <t xml:space="preserve"> – GAE KAPIXAWA</t>
    </r>
  </si>
  <si>
    <r>
      <t>CENTRO SOCIO-CULTURAL E AMBIENTAL JOSE BAHIA</t>
    </r>
    <r>
      <rPr>
        <b/>
        <sz val="11"/>
        <color theme="1"/>
        <rFont val="Calibri"/>
        <family val="2"/>
        <scheme val="minor"/>
      </rPr>
      <t xml:space="preserve"> - CSCAJB</t>
    </r>
  </si>
  <si>
    <r>
      <t>INSTITUTO BRASILEIRO DE DESENVOLVIMENTO DA DEFESA CIVIL E DO MEIO AMBIENTE</t>
    </r>
    <r>
      <rPr>
        <b/>
        <sz val="11"/>
        <color theme="1"/>
        <rFont val="Calibri"/>
        <family val="2"/>
        <scheme val="minor"/>
      </rPr>
      <t xml:space="preserve"> - IBDM</t>
    </r>
  </si>
  <si>
    <t>NÃO APRESENTARAM ATA</t>
  </si>
  <si>
    <r>
      <t xml:space="preserve">CENTRO DE DESENVOLVIMENTO SUSTENTAVEL </t>
    </r>
    <r>
      <rPr>
        <b/>
        <sz val="11"/>
        <color theme="1"/>
        <rFont val="Calibri"/>
        <family val="2"/>
        <scheme val="minor"/>
      </rPr>
      <t>GUAÇU VIRA</t>
    </r>
  </si>
  <si>
    <r>
      <t>ASSOCIAÇÃO DE MEIO AMBIENTE DA BARRA DO JUCU -</t>
    </r>
    <r>
      <rPr>
        <b/>
        <sz val="11"/>
        <color theme="1"/>
        <rFont val="Calibri"/>
        <family val="2"/>
        <scheme val="minor"/>
      </rPr>
      <t xml:space="preserve"> AMABARRA</t>
    </r>
  </si>
  <si>
    <t>SOCIEDADE GAYA RELIGARE</t>
  </si>
  <si>
    <r>
      <t>ASSOCIAÇÃO EKOBE BRASIL</t>
    </r>
    <r>
      <rPr>
        <b/>
        <sz val="11"/>
        <color theme="1"/>
        <rFont val="Calibri"/>
        <family val="2"/>
        <scheme val="minor"/>
      </rPr>
      <t xml:space="preserve"> - EKOBÉ</t>
    </r>
  </si>
  <si>
    <r>
      <t xml:space="preserve">ASSOCIAÇÃO ECOLOGICA FORÇA VERDE </t>
    </r>
    <r>
      <rPr>
        <b/>
        <sz val="11"/>
        <color theme="1"/>
        <rFont val="Calibri"/>
        <family val="2"/>
        <scheme val="minor"/>
      </rPr>
      <t>- AEFV</t>
    </r>
  </si>
  <si>
    <r>
      <t xml:space="preserve">INSTITUTO ROBERTO CARLOS KAUTSKY - </t>
    </r>
    <r>
      <rPr>
        <b/>
        <sz val="11"/>
        <color theme="1"/>
        <rFont val="Calibri"/>
        <family val="2"/>
        <scheme val="minor"/>
      </rPr>
      <t>IK</t>
    </r>
  </si>
  <si>
    <r>
      <t xml:space="preserve">INSTITUTO BRASILEIRO DO MAR - </t>
    </r>
    <r>
      <rPr>
        <b/>
        <sz val="11"/>
        <color theme="1"/>
        <rFont val="Calibri"/>
        <family val="2"/>
        <scheme val="minor"/>
      </rPr>
      <t>IBRAMAR</t>
    </r>
  </si>
  <si>
    <r>
      <t xml:space="preserve">INSTITUTO DESAGUA – AGUA, CIDADANIA E DESENVOLVIMENTO – </t>
    </r>
    <r>
      <rPr>
        <b/>
        <sz val="11"/>
        <color theme="1"/>
        <rFont val="Calibri"/>
        <family val="2"/>
        <scheme val="minor"/>
      </rPr>
      <t>INSTITUTO DESAGUA</t>
    </r>
  </si>
  <si>
    <t>INSTITUTO ECOCIENCIA DE DESENVOLVIMENTO SUSTENTÁVEL</t>
  </si>
  <si>
    <r>
      <t xml:space="preserve">JUNTOS SOS ES AMBIENTAL – </t>
    </r>
    <r>
      <rPr>
        <b/>
        <sz val="11"/>
        <color theme="1"/>
        <rFont val="Calibri"/>
        <family val="2"/>
        <scheme val="minor"/>
      </rPr>
      <t>SOS AMBIENTAL</t>
    </r>
  </si>
  <si>
    <t>FUNDAÇÃO BIONATIVA</t>
  </si>
  <si>
    <r>
      <t xml:space="preserve">INSTITUTO DE ENSINO, PESQUISA E PRESERVAÇÃO AMBIENTAL MARCOS DANIEL - </t>
    </r>
    <r>
      <rPr>
        <b/>
        <sz val="11"/>
        <color theme="1"/>
        <rFont val="Calibri"/>
        <family val="2"/>
        <scheme val="minor"/>
      </rPr>
      <t>IMD</t>
    </r>
  </si>
  <si>
    <r>
      <t xml:space="preserve">PRESERVAÇÃO DO MEIO AMBIENTE DO BRASIL BRIGADA AMBIENTAL - </t>
    </r>
    <r>
      <rPr>
        <b/>
        <sz val="11"/>
        <color theme="1"/>
        <rFont val="Calibri"/>
        <family val="2"/>
        <scheme val="minor"/>
      </rPr>
      <t>APMABBA</t>
    </r>
  </si>
  <si>
    <r>
      <t xml:space="preserve">INSTITUTO DE INOVAÇÕES E TECNOLOGIAS SUSTENTAVEIS - </t>
    </r>
    <r>
      <rPr>
        <b/>
        <sz val="11"/>
        <color theme="1"/>
        <rFont val="Calibri"/>
        <family val="2"/>
        <scheme val="minor"/>
      </rPr>
      <t>INOVATES</t>
    </r>
  </si>
  <si>
    <r>
      <t xml:space="preserve">ASSOCIAÇÃO INSTITUTO SOCIOAMBIENTAL DE VIÇOSA - </t>
    </r>
    <r>
      <rPr>
        <b/>
        <sz val="11"/>
        <color theme="1"/>
        <rFont val="Calibri"/>
        <family val="2"/>
        <scheme val="minor"/>
      </rPr>
      <t>ISAVIÇOSA</t>
    </r>
  </si>
  <si>
    <t>ASSOCIAÇÃO ECOLOGICA CANAÃ</t>
  </si>
  <si>
    <r>
      <t xml:space="preserve">ASSOCIAÇÃO DOS AMIGOS DA BACIA DO RIO ITAPEMIRIM - </t>
    </r>
    <r>
      <rPr>
        <b/>
        <sz val="11"/>
        <color theme="1"/>
        <rFont val="Calibri"/>
        <family val="2"/>
        <scheme val="minor"/>
      </rPr>
      <t>AABRI</t>
    </r>
  </si>
  <si>
    <r>
      <t xml:space="preserve">INSTITUTO PORTAS ABERTAS - </t>
    </r>
    <r>
      <rPr>
        <b/>
        <sz val="11"/>
        <color theme="1"/>
        <rFont val="Calibri"/>
        <family val="2"/>
        <scheme val="minor"/>
      </rPr>
      <t>IPA</t>
    </r>
  </si>
  <si>
    <r>
      <t xml:space="preserve">INSTITUTO JACARENEMA DE PESQUISA AMBIENTAL </t>
    </r>
    <r>
      <rPr>
        <b/>
        <sz val="11"/>
        <color theme="1"/>
        <rFont val="Calibri"/>
        <family val="2"/>
        <scheme val="minor"/>
      </rPr>
      <t>- INJAPA</t>
    </r>
  </si>
  <si>
    <t>INSTITUTO BIOCOLOGIA</t>
  </si>
  <si>
    <t>SOCIEDADE SINHA LAURINHA</t>
  </si>
  <si>
    <t>SITUAÇÃO CADASTRAL</t>
  </si>
  <si>
    <t>VENCIMENTO DO MANDATO</t>
  </si>
  <si>
    <r>
      <t xml:space="preserve">INSTITUTO VERDE BRASIL </t>
    </r>
    <r>
      <rPr>
        <b/>
        <sz val="11"/>
        <color theme="1"/>
        <rFont val="Calibri"/>
        <family val="2"/>
        <scheme val="minor"/>
      </rPr>
      <t>– I.V.B.</t>
    </r>
  </si>
  <si>
    <t>N° FOLHA DO ESTATUTO</t>
  </si>
  <si>
    <t>INDETERMINADO</t>
  </si>
  <si>
    <t>MANDATO (anos)</t>
  </si>
  <si>
    <r>
      <t xml:space="preserve">INSTITUTO MARCA DE DESENVOLVIMENTO SOCIOAMBIENTAL - </t>
    </r>
    <r>
      <rPr>
        <b/>
        <sz val="11"/>
        <color theme="1"/>
        <rFont val="Calibri"/>
        <family val="2"/>
        <scheme val="minor"/>
      </rPr>
      <t>IMADESA</t>
    </r>
  </si>
  <si>
    <r>
      <t xml:space="preserve">INSTITUTO DE EXCELÊNCIA EM RELAÇÕES COMERCIAIS E INTERNACIONAIS - </t>
    </r>
    <r>
      <rPr>
        <b/>
        <sz val="11"/>
        <color theme="1"/>
        <rFont val="Calibri"/>
        <family val="2"/>
        <scheme val="minor"/>
      </rPr>
      <t>INCERI</t>
    </r>
  </si>
  <si>
    <r>
      <t xml:space="preserve">ASSOCIAÇÃO NACIONAL DOS AMIGOS DO MEIO AMBIENTE - </t>
    </r>
    <r>
      <rPr>
        <b/>
        <sz val="11"/>
        <color theme="1"/>
        <rFont val="Calibri"/>
        <family val="2"/>
        <scheme val="minor"/>
      </rPr>
      <t>ANAMA</t>
    </r>
  </si>
  <si>
    <t xml:space="preserve">DATA DA ÚLTIMA ATA APRESENTADA </t>
  </si>
  <si>
    <r>
      <t>GRUPO DE DESENVOLVIMENTO HUMANO E AMBIENTAL</t>
    </r>
    <r>
      <rPr>
        <b/>
        <sz val="11"/>
        <rFont val="Calibri"/>
        <family val="2"/>
        <scheme val="minor"/>
      </rPr>
      <t xml:space="preserve"> - INSTITUTO GOIAMUM</t>
    </r>
  </si>
  <si>
    <r>
      <t>INSTITUTO ALBATROZ -</t>
    </r>
    <r>
      <rPr>
        <b/>
        <sz val="11"/>
        <color theme="1"/>
        <rFont val="Calibri"/>
        <family val="2"/>
        <scheme val="minor"/>
      </rPr>
      <t xml:space="preserve"> I.A</t>
    </r>
  </si>
  <si>
    <r>
      <t xml:space="preserve">INSTITUTO DE CONSERVAÇÃO AMBIENTAL - </t>
    </r>
    <r>
      <rPr>
        <b/>
        <sz val="11"/>
        <color theme="1"/>
        <rFont val="Calibri"/>
        <family val="2"/>
        <scheme val="minor"/>
      </rPr>
      <t>THE NATURE CONSERVANCY DO BRASIL</t>
    </r>
  </si>
  <si>
    <r>
      <t xml:space="preserve">INSTITUTO BALEIA JUBARTE - </t>
    </r>
    <r>
      <rPr>
        <b/>
        <sz val="11"/>
        <color theme="1"/>
        <rFont val="Calibri"/>
        <family val="2"/>
        <scheme val="minor"/>
      </rPr>
      <t>IBJ</t>
    </r>
  </si>
  <si>
    <r>
      <t xml:space="preserve">INSTITUTO TERRA - </t>
    </r>
    <r>
      <rPr>
        <b/>
        <sz val="11"/>
        <color theme="1"/>
        <rFont val="Calibri"/>
        <family val="2"/>
        <scheme val="minor"/>
      </rPr>
      <t>I.T</t>
    </r>
  </si>
  <si>
    <r>
      <t xml:space="preserve">INSTITUTO DA BIODIVERSIDADE - </t>
    </r>
    <r>
      <rPr>
        <b/>
        <sz val="11"/>
        <color theme="1"/>
        <rFont val="Calibri"/>
        <family val="2"/>
        <scheme val="minor"/>
      </rPr>
      <t>IBIO</t>
    </r>
  </si>
  <si>
    <r>
      <t xml:space="preserve">INSTITUTO DE MEIO AMBIENTE E DESENVOLVIMENTO SUSTENTÁVEL – </t>
    </r>
    <r>
      <rPr>
        <b/>
        <sz val="11"/>
        <color theme="1"/>
        <rFont val="Calibri"/>
        <family val="2"/>
        <scheme val="minor"/>
      </rPr>
      <t>TRAMIRIM</t>
    </r>
  </si>
  <si>
    <t xml:space="preserve">E-MAIL       </t>
  </si>
  <si>
    <t>sociedadegaya@hotmail.com</t>
  </si>
  <si>
    <t>inceri@inceri.org.br</t>
  </si>
  <si>
    <t>albatroz@projetoalbatroz.org.br</t>
  </si>
  <si>
    <t>andesa@andesa.org.br</t>
  </si>
  <si>
    <t>atendimento@institutoperoa.com.br</t>
  </si>
  <si>
    <t>injapa@hotmail.com</t>
  </si>
  <si>
    <t>iterra@institutoterra.org</t>
  </si>
  <si>
    <t>slauambiental@sinhalaurinha.org</t>
  </si>
  <si>
    <t>joca@tamar.org.br</t>
  </si>
  <si>
    <t>ibenini@tnc.org</t>
  </si>
  <si>
    <t>ameioambiente@gmail.com</t>
  </si>
  <si>
    <t>ibj.caravelas@baleiajubarte.org.br</t>
  </si>
  <si>
    <t>goiamum@goiamum.org.br</t>
  </si>
  <si>
    <t>mirela.souto@marcaambiental.com.br</t>
  </si>
  <si>
    <r>
      <t xml:space="preserve">AGÊNCIA NACIONAL DE DESENVOLVIMENTO ECONÔMICO SOCIAL E DE DEFESA AMBIENTAL - </t>
    </r>
    <r>
      <rPr>
        <b/>
        <sz val="11"/>
        <color theme="1"/>
        <rFont val="Calibri"/>
        <family val="2"/>
        <scheme val="minor"/>
      </rPr>
      <t>ANDESA</t>
    </r>
  </si>
  <si>
    <r>
      <t xml:space="preserve">FUNDAÇÃO CENTRO BRASILEIRO DE PROTEÇÃO E PESQUISA DAS TARTARUGAS MARINHA - </t>
    </r>
    <r>
      <rPr>
        <b/>
        <sz val="11"/>
        <color theme="1"/>
        <rFont val="Calibri"/>
        <family val="2"/>
        <scheme val="minor"/>
      </rPr>
      <t xml:space="preserve"> PRÓ -TAMAR</t>
    </r>
  </si>
  <si>
    <t>SITUAÇÃO DO PROCESSO</t>
  </si>
  <si>
    <t>INÍCIO DO MANDATO</t>
  </si>
  <si>
    <r>
      <t xml:space="preserve">INSTITUTO DE PESQUISA , EXTENSÃO RURAL E ORGANISMOS AQUATICOS - </t>
    </r>
    <r>
      <rPr>
        <b/>
        <sz val="11"/>
        <color theme="1"/>
        <rFont val="Calibri"/>
        <family val="2"/>
        <scheme val="minor"/>
      </rPr>
      <t>INSTITUTO PEROA</t>
    </r>
  </si>
  <si>
    <t>001088/16</t>
  </si>
  <si>
    <r>
      <t xml:space="preserve">ASSOCIAÇÃO DOS AMIGOS DA PRAIA DE CAMBURI - </t>
    </r>
    <r>
      <rPr>
        <b/>
        <sz val="11"/>
        <color theme="1"/>
        <rFont val="Calibri"/>
        <family val="2"/>
        <scheme val="minor"/>
      </rPr>
      <t>AAPC</t>
    </r>
  </si>
  <si>
    <t>000996/16</t>
  </si>
  <si>
    <t xml:space="preserve">ASSOCIAÇÃO COMUNITÁRIA E HABITACIONAL DOS MORADORES DE CIDADE NOVA </t>
  </si>
  <si>
    <t>Indeferido</t>
  </si>
  <si>
    <t>arquivado</t>
  </si>
  <si>
    <t>acodeonline@hotmail.com</t>
  </si>
  <si>
    <t>amabarra@amabarra.org</t>
  </si>
  <si>
    <r>
      <t xml:space="preserve">ASSOCIAÇÃO COLATINENSE DE DEFESA ECOLÓGICA - </t>
    </r>
    <r>
      <rPr>
        <b/>
        <sz val="11"/>
        <color theme="1"/>
        <rFont val="Calibri"/>
        <family val="2"/>
        <scheme val="minor"/>
      </rPr>
      <t>ACODE</t>
    </r>
  </si>
  <si>
    <r>
      <t xml:space="preserve">INSTITUTO BIOLAGO  - </t>
    </r>
    <r>
      <rPr>
        <b/>
        <sz val="11"/>
        <color theme="1"/>
        <rFont val="Calibri"/>
        <family val="2"/>
        <scheme val="minor"/>
      </rPr>
      <t>BIOLAGO</t>
    </r>
  </si>
  <si>
    <r>
      <t xml:space="preserve">INSTITUTO ERLINS LORENTZEN - </t>
    </r>
    <r>
      <rPr>
        <b/>
        <sz val="11"/>
        <color theme="1"/>
        <rFont val="Calibri"/>
        <family val="2"/>
        <scheme val="minor"/>
      </rPr>
      <t>IESL</t>
    </r>
  </si>
  <si>
    <t>iesl.iesladm@gmail.com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</si>
</sst>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wrapText="1"/>
    </xf>
    <xf numFmtId="0" fontId="3" fillId="0" borderId="6" xfId="1" applyFont="1" applyBorder="1"/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3" fillId="0" borderId="6" xfId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14" fontId="0" fillId="0" borderId="8" xfId="0" applyNumberFormat="1" applyFont="1" applyBorder="1" applyAlignment="1">
      <alignment horizontal="center" wrapText="1"/>
    </xf>
    <xf numFmtId="14" fontId="0" fillId="0" borderId="8" xfId="0" applyNumberFormat="1" applyFont="1" applyBorder="1" applyAlignment="1">
      <alignment wrapText="1"/>
    </xf>
    <xf numFmtId="0" fontId="0" fillId="0" borderId="8" xfId="0" applyNumberFormat="1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wrapText="1"/>
    </xf>
    <xf numFmtId="0" fontId="4" fillId="0" borderId="8" xfId="0" applyNumberFormat="1" applyFont="1" applyBorder="1" applyAlignment="1">
      <alignment wrapText="1"/>
    </xf>
    <xf numFmtId="0" fontId="3" fillId="0" borderId="9" xfId="1" applyBorder="1" applyAlignment="1">
      <alignment wrapText="1"/>
    </xf>
  </cellXfs>
  <cellStyles count="2">
    <cellStyle name="Hiperlink" xfId="1" builtinId="8"/>
    <cellStyle name="Normal" xfId="0" builtinId="0"/>
  </cellStyles>
  <dxfs count="17">
    <dxf>
      <font>
        <strike val="0"/>
        <outline val="0"/>
        <shadow val="0"/>
        <vertAlign val="baseline"/>
        <sz val="11"/>
        <name val="Calibri"/>
        <scheme val="minor"/>
      </font>
      <alignment textRotation="0"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19" formatCode="dd/mm/yyyy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textRotation="0" wrapText="1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J50" totalsRowShown="0" headerRowDxfId="14" dataDxfId="12" headerRowBorderDxfId="13" tableBorderDxfId="11" totalsRowBorderDxfId="10">
  <autoFilter ref="A1:J50"/>
  <tableColumns count="10">
    <tableColumn id="1" name="PROCESSO" dataDxfId="9"/>
    <tableColumn id="2" name="ONG" dataDxfId="8"/>
    <tableColumn id="3" name="MANDATO (anos)" dataDxfId="7"/>
    <tableColumn id="9" name="N° FOLHA DO ESTATUTO" dataDxfId="6"/>
    <tableColumn id="4" name="DATA DA ÚLTIMA ATA APRESENTADA " dataDxfId="5"/>
    <tableColumn id="10" name="INÍCIO DO MANDATO" dataDxfId="4"/>
    <tableColumn id="11" name="VENCIMENTO DO MANDATO" dataDxfId="3">
      <calculatedColumnFormula>Tabela1[[#This Row],[INÍCIO DO MANDATO]]+Tabela1[[#This Row],[MANDATO (anos)]]*365</calculatedColumnFormula>
    </tableColumn>
    <tableColumn id="6" name="SITUAÇÃO CADASTRAL" dataDxfId="2">
      <calculatedColumnFormula>IF(Tabela1[[#This Row],[VENCIMENTO DO MANDATO]]&gt;=TODAY(),"cadastrada",IF(Tabela1[[#This Row],[VENCIMENTO DO MANDATO]]&lt;DATEVALUE("1/1/2017"),"arquivado","em cadastramento"))</calculatedColumnFormula>
    </tableColumn>
    <tableColumn id="7" name="SITUAÇÃO DO PROCESSO" dataDxfId="1">
      <calculatedColumnFormula>IF(Tabela1[[#This Row],[SITUAÇÃO CADASTRAL]]="em cadastramento","sobrestado",IF(Tabela1[[#This Row],[SITUAÇÃO CADASTRAL]]="cadastrada","regular","arquivado"))</calculatedColumnFormula>
    </tableColumn>
    <tableColumn id="8" name="E-MAIL     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lauambiental@sinhalaurinha.org" TargetMode="External"/><Relationship Id="rId13" Type="http://schemas.openxmlformats.org/officeDocument/2006/relationships/hyperlink" Target="mailto:goiamum@goiamum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nceri@inceri.org.br" TargetMode="External"/><Relationship Id="rId7" Type="http://schemas.openxmlformats.org/officeDocument/2006/relationships/hyperlink" Target="mailto:iterra@institutoterra.org" TargetMode="External"/><Relationship Id="rId12" Type="http://schemas.openxmlformats.org/officeDocument/2006/relationships/hyperlink" Target="mailto:ibj.caravelas@baleiajubarte.org.br" TargetMode="External"/><Relationship Id="rId17" Type="http://schemas.openxmlformats.org/officeDocument/2006/relationships/hyperlink" Target="mailto:iesl.iesladm@gmail.com" TargetMode="External"/><Relationship Id="rId2" Type="http://schemas.openxmlformats.org/officeDocument/2006/relationships/hyperlink" Target="mailto:albatroz@projetoalbatroz.org.br" TargetMode="External"/><Relationship Id="rId16" Type="http://schemas.openxmlformats.org/officeDocument/2006/relationships/hyperlink" Target="mailto:amabarra@amabarra.org" TargetMode="External"/><Relationship Id="rId1" Type="http://schemas.openxmlformats.org/officeDocument/2006/relationships/hyperlink" Target="mailto:andesa@andesa.org.br" TargetMode="External"/><Relationship Id="rId6" Type="http://schemas.openxmlformats.org/officeDocument/2006/relationships/hyperlink" Target="mailto:injapa@hotmail.com" TargetMode="External"/><Relationship Id="rId11" Type="http://schemas.openxmlformats.org/officeDocument/2006/relationships/hyperlink" Target="mailto:ameioambiente@gmail.com" TargetMode="External"/><Relationship Id="rId5" Type="http://schemas.openxmlformats.org/officeDocument/2006/relationships/hyperlink" Target="mailto:atendimento@institutoperoa.com.br" TargetMode="External"/><Relationship Id="rId15" Type="http://schemas.openxmlformats.org/officeDocument/2006/relationships/hyperlink" Target="mailto:acodeonline@hotmail.com" TargetMode="External"/><Relationship Id="rId10" Type="http://schemas.openxmlformats.org/officeDocument/2006/relationships/hyperlink" Target="mailto:ibenini@tnc.org" TargetMode="External"/><Relationship Id="rId19" Type="http://schemas.openxmlformats.org/officeDocument/2006/relationships/table" Target="../tables/table1.xml"/><Relationship Id="rId4" Type="http://schemas.openxmlformats.org/officeDocument/2006/relationships/hyperlink" Target="mailto:sociedadegaya@hotmail.com" TargetMode="External"/><Relationship Id="rId9" Type="http://schemas.openxmlformats.org/officeDocument/2006/relationships/hyperlink" Target="mailto:joca@tamar.org.br" TargetMode="External"/><Relationship Id="rId14" Type="http://schemas.openxmlformats.org/officeDocument/2006/relationships/hyperlink" Target="mailto:mirela.souto@marcaambiental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99" zoomScaleNormal="99" workbookViewId="0">
      <pane ySplit="1" topLeftCell="A2" activePane="bottomLeft" state="frozen"/>
      <selection pane="bottomLeft" activeCell="A22" sqref="A22"/>
    </sheetView>
  </sheetViews>
  <sheetFormatPr defaultRowHeight="15" x14ac:dyDescent="0.25"/>
  <cols>
    <col min="1" max="1" width="12.140625" style="4" customWidth="1"/>
    <col min="2" max="2" width="94.140625" style="4" customWidth="1"/>
    <col min="3" max="3" width="17.7109375" style="4" customWidth="1"/>
    <col min="4" max="4" width="13.28515625" style="5" customWidth="1"/>
    <col min="5" max="5" width="19.140625" style="4" customWidth="1"/>
    <col min="6" max="6" width="16.140625" style="4" customWidth="1"/>
    <col min="7" max="7" width="16.42578125" style="4" customWidth="1"/>
    <col min="8" max="8" width="18.5703125" style="4" customWidth="1"/>
    <col min="9" max="9" width="14.5703125" style="4" customWidth="1"/>
    <col min="10" max="10" width="38.5703125" style="4" customWidth="1"/>
    <col min="11" max="16384" width="9.140625" style="4"/>
  </cols>
  <sheetData>
    <row r="1" spans="1:10" ht="30" x14ac:dyDescent="0.25">
      <c r="A1" s="16" t="s">
        <v>0</v>
      </c>
      <c r="B1" s="17" t="s">
        <v>1</v>
      </c>
      <c r="C1" s="17" t="s">
        <v>38</v>
      </c>
      <c r="D1" s="17" t="s">
        <v>36</v>
      </c>
      <c r="E1" s="17" t="s">
        <v>42</v>
      </c>
      <c r="F1" s="17" t="s">
        <v>68</v>
      </c>
      <c r="G1" s="17" t="s">
        <v>34</v>
      </c>
      <c r="H1" s="18" t="s">
        <v>33</v>
      </c>
      <c r="I1" s="18" t="s">
        <v>67</v>
      </c>
      <c r="J1" s="19" t="s">
        <v>50</v>
      </c>
    </row>
    <row r="2" spans="1:10" x14ac:dyDescent="0.25">
      <c r="A2" s="12">
        <v>49689770</v>
      </c>
      <c r="B2" s="13" t="s">
        <v>45</v>
      </c>
      <c r="C2" s="3" t="s">
        <v>37</v>
      </c>
      <c r="D2" s="3">
        <v>1</v>
      </c>
      <c r="E2" s="8">
        <v>41606</v>
      </c>
      <c r="F2" s="8">
        <v>41606</v>
      </c>
      <c r="G2" s="8" t="s">
        <v>37</v>
      </c>
      <c r="H2" s="7" t="str">
        <f ca="1">IF(Tabela1[[#This Row],[VENCIMENTO DO MANDATO]]&gt;=TODAY(),"cadastrada",IF(Tabela1[[#This Row],[VENCIMENTO DO MANDATO]]&lt;DATEVALUE("1/1/2017"),"arquivado","em cadastramento"))</f>
        <v>cadastrada</v>
      </c>
      <c r="I2" s="7" t="str">
        <f ca="1">IF(Tabela1[[#This Row],[SITUAÇÃO CADASTRAL]]="em cadastramento","sobrestado",IF(Tabela1[[#This Row],[SITUAÇÃO CADASTRAL]]="cadastrada","regular","arquivado"))</f>
        <v>regular</v>
      </c>
      <c r="J2" s="20" t="s">
        <v>60</v>
      </c>
    </row>
    <row r="3" spans="1:10" x14ac:dyDescent="0.25">
      <c r="A3" s="14">
        <v>73083810</v>
      </c>
      <c r="B3" s="9" t="s">
        <v>41</v>
      </c>
      <c r="C3" s="10" t="s">
        <v>37</v>
      </c>
      <c r="D3" s="10">
        <v>7</v>
      </c>
      <c r="E3" s="8">
        <v>39848</v>
      </c>
      <c r="F3" s="8">
        <v>39848</v>
      </c>
      <c r="G3" s="8" t="s">
        <v>37</v>
      </c>
      <c r="H3" s="7" t="str">
        <f ca="1">IF(Tabela1[[#This Row],[VENCIMENTO DO MANDATO]]&gt;=TODAY(),"cadastrada",IF(Tabela1[[#This Row],[VENCIMENTO DO MANDATO]]&lt;DATEVALUE("1/1/2017"),"arquivado","em cadastramento"))</f>
        <v>cadastrada</v>
      </c>
      <c r="I3" s="7" t="str">
        <f ca="1">IF(Tabela1[[#This Row],[SITUAÇÃO CADASTRAL]]="em cadastramento","sobrestado",IF(Tabela1[[#This Row],[SITUAÇÃO CADASTRAL]]="cadastrada","regular","arquivado"))</f>
        <v>regular</v>
      </c>
      <c r="J3" s="20" t="s">
        <v>61</v>
      </c>
    </row>
    <row r="4" spans="1:10" x14ac:dyDescent="0.25">
      <c r="A4" s="14">
        <v>44077645</v>
      </c>
      <c r="B4" s="9" t="s">
        <v>32</v>
      </c>
      <c r="C4" s="10">
        <v>4</v>
      </c>
      <c r="D4" s="10">
        <v>22</v>
      </c>
      <c r="E4" s="8">
        <v>42389</v>
      </c>
      <c r="F4" s="8">
        <v>42389</v>
      </c>
      <c r="G4" s="8">
        <f>Tabela1[[#This Row],[INÍCIO DO MANDATO]]+Tabela1[[#This Row],[MANDATO (anos)]]*365</f>
        <v>43849</v>
      </c>
      <c r="H4" s="7" t="str">
        <f ca="1">IF(Tabela1[[#This Row],[VENCIMENTO DO MANDATO]]&gt;=TODAY(),"cadastrada",IF(Tabela1[[#This Row],[VENCIMENTO DO MANDATO]]&lt;DATEVALUE("1/1/2017"),"arquivado","em cadastramento"))</f>
        <v>cadastrada</v>
      </c>
      <c r="I4" s="7" t="str">
        <f ca="1">IF(Tabela1[[#This Row],[SITUAÇÃO CADASTRAL]]="em cadastramento","sobrestado",IF(Tabela1[[#This Row],[SITUAÇÃO CADASTRAL]]="cadastrada","regular","arquivado"))</f>
        <v>regular</v>
      </c>
      <c r="J4" s="20" t="s">
        <v>58</v>
      </c>
    </row>
    <row r="5" spans="1:10" x14ac:dyDescent="0.25">
      <c r="A5" s="14">
        <v>47470470</v>
      </c>
      <c r="B5" s="9" t="s">
        <v>65</v>
      </c>
      <c r="C5" s="10">
        <v>4</v>
      </c>
      <c r="D5" s="10">
        <v>59</v>
      </c>
      <c r="E5" s="8">
        <v>42237</v>
      </c>
      <c r="F5" s="8">
        <v>42237</v>
      </c>
      <c r="G5" s="8">
        <f>Tabela1[[#This Row],[INÍCIO DO MANDATO]]+Tabela1[[#This Row],[MANDATO (anos)]]*365</f>
        <v>43697</v>
      </c>
      <c r="H5" s="7" t="str">
        <f ca="1">IF(Tabela1[[#This Row],[VENCIMENTO DO MANDATO]]&gt;=TODAY(),"cadastrada",IF(Tabela1[[#This Row],[VENCIMENTO DO MANDATO]]&lt;DATEVALUE("1/1/2017"),"arquivado","em cadastramento"))</f>
        <v>cadastrada</v>
      </c>
      <c r="I5" s="7" t="str">
        <f ca="1">IF(Tabela1[[#This Row],[SITUAÇÃO CADASTRAL]]="em cadastramento","sobrestado",IF(Tabela1[[#This Row],[SITUAÇÃO CADASTRAL]]="cadastrada","regular","arquivado"))</f>
        <v>regular</v>
      </c>
      <c r="J5" s="20" t="s">
        <v>54</v>
      </c>
    </row>
    <row r="6" spans="1:10" x14ac:dyDescent="0.25">
      <c r="A6" s="12">
        <v>49522060</v>
      </c>
      <c r="B6" s="13" t="s">
        <v>44</v>
      </c>
      <c r="C6" s="3">
        <v>4</v>
      </c>
      <c r="D6" s="3">
        <v>17</v>
      </c>
      <c r="E6" s="8">
        <v>42206</v>
      </c>
      <c r="F6" s="8">
        <v>42206</v>
      </c>
      <c r="G6" s="8">
        <f>Tabela1[[#This Row],[INÍCIO DO MANDATO]]+Tabela1[[#This Row],[MANDATO (anos)]]*365</f>
        <v>43666</v>
      </c>
      <c r="H6" s="7" t="str">
        <f ca="1">IF(Tabela1[[#This Row],[VENCIMENTO DO MANDATO]]&gt;=TODAY(),"cadastrada",IF(Tabela1[[#This Row],[VENCIMENTO DO MANDATO]]&lt;DATEVALUE("1/1/2017"),"arquivado","em cadastramento"))</f>
        <v>cadastrada</v>
      </c>
      <c r="I6" s="7" t="str">
        <f ca="1">IF(Tabela1[[#This Row],[SITUAÇÃO CADASTRAL]]="em cadastramento","sobrestado",IF(Tabela1[[#This Row],[SITUAÇÃO CADASTRAL]]="cadastrada","regular","arquivado"))</f>
        <v>regular</v>
      </c>
      <c r="J6" s="20" t="s">
        <v>53</v>
      </c>
    </row>
    <row r="7" spans="1:10" x14ac:dyDescent="0.25">
      <c r="A7" s="12">
        <v>45204233</v>
      </c>
      <c r="B7" s="13" t="s">
        <v>66</v>
      </c>
      <c r="C7" s="3">
        <v>4</v>
      </c>
      <c r="D7" s="3">
        <v>77</v>
      </c>
      <c r="E7" s="8">
        <v>42170</v>
      </c>
      <c r="F7" s="8">
        <v>42170</v>
      </c>
      <c r="G7" s="8">
        <f>Tabela1[[#This Row],[INÍCIO DO MANDATO]]+Tabela1[[#This Row],[MANDATO (anos)]]*365</f>
        <v>43630</v>
      </c>
      <c r="H7" s="7" t="str">
        <f ca="1">IF(Tabela1[[#This Row],[VENCIMENTO DO MANDATO]]&gt;=TODAY(),"cadastrada",IF(Tabela1[[#This Row],[VENCIMENTO DO MANDATO]]&lt;DATEVALUE("1/1/2017"),"arquivado","em cadastramento"))</f>
        <v>cadastrada</v>
      </c>
      <c r="I7" s="7" t="str">
        <f ca="1">IF(Tabela1[[#This Row],[SITUAÇÃO CADASTRAL]]="em cadastramento","sobrestado",IF(Tabela1[[#This Row],[SITUAÇÃO CADASTRAL]]="cadastrada","regular","arquivado"))</f>
        <v>regular</v>
      </c>
      <c r="J7" s="20" t="s">
        <v>59</v>
      </c>
    </row>
    <row r="8" spans="1:10" x14ac:dyDescent="0.25">
      <c r="A8" s="12">
        <v>64486842</v>
      </c>
      <c r="B8" s="13" t="s">
        <v>43</v>
      </c>
      <c r="C8" s="3">
        <v>4</v>
      </c>
      <c r="D8" s="3">
        <v>11</v>
      </c>
      <c r="E8" s="8">
        <v>41965</v>
      </c>
      <c r="F8" s="8">
        <v>41965</v>
      </c>
      <c r="G8" s="8">
        <f>Tabela1[[#This Row],[INÍCIO DO MANDATO]]+Tabela1[[#This Row],[MANDATO (anos)]]*365</f>
        <v>43425</v>
      </c>
      <c r="H8" s="7" t="str">
        <f ca="1">IF(Tabela1[[#This Row],[VENCIMENTO DO MANDATO]]&gt;=TODAY(),"cadastrada",IF(Tabela1[[#This Row],[VENCIMENTO DO MANDATO]]&lt;DATEVALUE("1/1/2017"),"arquivado","em cadastramento"))</f>
        <v>cadastrada</v>
      </c>
      <c r="I8" s="7" t="str">
        <f ca="1">IF(Tabela1[[#This Row],[SITUAÇÃO CADASTRAL]]="em cadastramento","sobrestado",IF(Tabela1[[#This Row],[SITUAÇÃO CADASTRAL]]="cadastrada","regular","arquivado"))</f>
        <v>regular</v>
      </c>
      <c r="J8" s="21" t="s">
        <v>63</v>
      </c>
    </row>
    <row r="9" spans="1:10" x14ac:dyDescent="0.25">
      <c r="A9" s="12">
        <v>49089862</v>
      </c>
      <c r="B9" s="13" t="s">
        <v>40</v>
      </c>
      <c r="C9" s="3">
        <v>4</v>
      </c>
      <c r="D9" s="3">
        <v>55</v>
      </c>
      <c r="E9" s="8">
        <v>41946</v>
      </c>
      <c r="F9" s="8">
        <v>41946</v>
      </c>
      <c r="G9" s="8">
        <f>Tabela1[[#This Row],[INÍCIO DO MANDATO]]+Tabela1[[#This Row],[MANDATO (anos)]]*365</f>
        <v>43406</v>
      </c>
      <c r="H9" s="7" t="str">
        <f ca="1">IF(Tabela1[[#This Row],[VENCIMENTO DO MANDATO]]&gt;=TODAY(),"cadastrada",IF(Tabela1[[#This Row],[VENCIMENTO DO MANDATO]]&lt;DATEVALUE("1/1/2017"),"arquivado","em cadastramento"))</f>
        <v>cadastrada</v>
      </c>
      <c r="I9" s="7" t="str">
        <f ca="1">IF(Tabela1[[#This Row],[SITUAÇÃO CADASTRAL]]="em cadastramento","sobrestado",IF(Tabela1[[#This Row],[SITUAÇÃO CADASTRAL]]="cadastrada","regular","arquivado"))</f>
        <v>regular</v>
      </c>
      <c r="J9" s="20" t="s">
        <v>52</v>
      </c>
    </row>
    <row r="10" spans="1:10" x14ac:dyDescent="0.25">
      <c r="A10" s="15">
        <v>51009790</v>
      </c>
      <c r="B10" s="6" t="s">
        <v>14</v>
      </c>
      <c r="C10" s="1">
        <v>4</v>
      </c>
      <c r="D10" s="1">
        <v>13</v>
      </c>
      <c r="E10" s="2">
        <v>41902</v>
      </c>
      <c r="F10" s="2">
        <v>41902</v>
      </c>
      <c r="G10" s="2">
        <f>Tabela1[[#This Row],[INÍCIO DO MANDATO]]+Tabela1[[#This Row],[MANDATO (anos)]]*365</f>
        <v>43362</v>
      </c>
      <c r="H10" s="7" t="str">
        <f ca="1">IF(Tabela1[[#This Row],[VENCIMENTO DO MANDATO]]&gt;=TODAY(),"cadastrada",IF(Tabela1[[#This Row],[VENCIMENTO DO MANDATO]]&lt;DATEVALUE("1/1/2017"),"arquivado","em cadastramento"))</f>
        <v>cadastrada</v>
      </c>
      <c r="I10" s="7" t="str">
        <f ca="1">IF(Tabela1[[#This Row],[SITUAÇÃO CADASTRAL]]="em cadastramento","sobrestado",IF(Tabela1[[#This Row],[SITUAÇÃO CADASTRAL]]="cadastrada","regular","arquivado"))</f>
        <v>regular</v>
      </c>
      <c r="J10" s="20" t="s">
        <v>51</v>
      </c>
    </row>
    <row r="11" spans="1:10" x14ac:dyDescent="0.25">
      <c r="A11" s="12">
        <v>68678339</v>
      </c>
      <c r="B11" s="13" t="s">
        <v>46</v>
      </c>
      <c r="C11" s="3">
        <v>4</v>
      </c>
      <c r="D11" s="3">
        <v>16</v>
      </c>
      <c r="E11" s="8">
        <v>41890</v>
      </c>
      <c r="F11" s="8">
        <v>41890</v>
      </c>
      <c r="G11" s="8">
        <f>Tabela1[[#This Row],[INÍCIO DO MANDATO]]+Tabela1[[#This Row],[MANDATO (anos)]]*365</f>
        <v>43350</v>
      </c>
      <c r="H11" s="7" t="str">
        <f ca="1">IF(Tabela1[[#This Row],[VENCIMENTO DO MANDATO]]&gt;=TODAY(),"cadastrada",IF(Tabela1[[#This Row],[VENCIMENTO DO MANDATO]]&lt;DATEVALUE("1/1/2017"),"arquivado","em cadastramento"))</f>
        <v>cadastrada</v>
      </c>
      <c r="I11" s="7" t="str">
        <f ca="1">IF(Tabela1[[#This Row],[SITUAÇÃO CADASTRAL]]="em cadastramento","sobrestado",IF(Tabela1[[#This Row],[SITUAÇÃO CADASTRAL]]="cadastrada","regular","arquivado"))</f>
        <v>regular</v>
      </c>
      <c r="J11" s="20" t="s">
        <v>62</v>
      </c>
    </row>
    <row r="12" spans="1:10" x14ac:dyDescent="0.25">
      <c r="A12" s="12">
        <v>50890603</v>
      </c>
      <c r="B12" s="13" t="s">
        <v>69</v>
      </c>
      <c r="C12" s="1">
        <v>2</v>
      </c>
      <c r="D12" s="10">
        <v>11</v>
      </c>
      <c r="E12" s="8">
        <v>42533</v>
      </c>
      <c r="F12" s="8">
        <v>42533</v>
      </c>
      <c r="G12" s="2">
        <f>Tabela1[[#This Row],[INÍCIO DO MANDATO]]+Tabela1[[#This Row],[MANDATO (anos)]]*365</f>
        <v>43263</v>
      </c>
      <c r="H12" s="7" t="str">
        <f ca="1">IF(Tabela1[[#This Row],[VENCIMENTO DO MANDATO]]&gt;=TODAY(),"cadastrada",IF(Tabela1[[#This Row],[VENCIMENTO DO MANDATO]]&lt;DATEVALUE("1/1/2017"),"arquivado","em cadastramento"))</f>
        <v>cadastrada</v>
      </c>
      <c r="I12" s="7" t="str">
        <f ca="1">IF(Tabela1[[#This Row],[SITUAÇÃO CADASTRAL]]="em cadastramento","sobrestado",IF(Tabela1[[#This Row],[SITUAÇÃO CADASTRAL]]="cadastrada","regular","arquivado"))</f>
        <v>regular</v>
      </c>
      <c r="J12" s="20" t="s">
        <v>55</v>
      </c>
    </row>
    <row r="13" spans="1:10" x14ac:dyDescent="0.25">
      <c r="A13" s="12">
        <v>53059115</v>
      </c>
      <c r="B13" s="13" t="s">
        <v>39</v>
      </c>
      <c r="C13" s="3">
        <v>4</v>
      </c>
      <c r="D13" s="3">
        <v>7</v>
      </c>
      <c r="E13" s="8">
        <v>41729</v>
      </c>
      <c r="F13" s="8">
        <v>41729</v>
      </c>
      <c r="G13" s="8">
        <f>Tabela1[[#This Row],[INÍCIO DO MANDATO]]+Tabela1[[#This Row],[MANDATO (anos)]]*365</f>
        <v>43189</v>
      </c>
      <c r="H13" s="7" t="str">
        <f ca="1">IF(Tabela1[[#This Row],[VENCIMENTO DO MANDATO]]&gt;=TODAY(),"cadastrada",IF(Tabela1[[#This Row],[VENCIMENTO DO MANDATO]]&lt;DATEVALUE("1/1/2017"),"arquivado","em cadastramento"))</f>
        <v>cadastrada</v>
      </c>
      <c r="I13" s="7" t="str">
        <f ca="1">IF(Tabela1[[#This Row],[SITUAÇÃO CADASTRAL]]="em cadastramento","sobrestado",IF(Tabela1[[#This Row],[SITUAÇÃO CADASTRAL]]="cadastrada","regular","arquivado"))</f>
        <v>regular</v>
      </c>
      <c r="J13" s="20" t="s">
        <v>64</v>
      </c>
    </row>
    <row r="14" spans="1:10" x14ac:dyDescent="0.25">
      <c r="A14" s="15">
        <v>45216207</v>
      </c>
      <c r="B14" s="6" t="s">
        <v>30</v>
      </c>
      <c r="C14" s="1">
        <v>3</v>
      </c>
      <c r="D14" s="10">
        <v>65</v>
      </c>
      <c r="E14" s="2">
        <v>42091</v>
      </c>
      <c r="F14" s="2">
        <v>42091</v>
      </c>
      <c r="G14" s="2">
        <f>Tabela1[[#This Row],[INÍCIO DO MANDATO]]+Tabela1[[#This Row],[MANDATO (anos)]]*365</f>
        <v>43186</v>
      </c>
      <c r="H14" s="7" t="str">
        <f ca="1">IF(Tabela1[[#This Row],[VENCIMENTO DO MANDATO]]&gt;=TODAY(),"cadastrada",IF(Tabela1[[#This Row],[VENCIMENTO DO MANDATO]]&lt;DATEVALUE("1/1/2017"),"arquivado","em cadastramento"))</f>
        <v>cadastrada</v>
      </c>
      <c r="I14" s="7" t="str">
        <f ca="1">IF(Tabela1[[#This Row],[SITUAÇÃO CADASTRAL]]="em cadastramento","sobrestado",IF(Tabela1[[#This Row],[SITUAÇÃO CADASTRAL]]="cadastrada","regular","arquivado"))</f>
        <v>regular</v>
      </c>
      <c r="J14" s="20" t="s">
        <v>56</v>
      </c>
    </row>
    <row r="15" spans="1:10" x14ac:dyDescent="0.25">
      <c r="A15" s="14">
        <v>45204632</v>
      </c>
      <c r="B15" s="9" t="s">
        <v>47</v>
      </c>
      <c r="C15" s="10">
        <v>3</v>
      </c>
      <c r="D15" s="1">
        <v>105</v>
      </c>
      <c r="E15" s="8">
        <v>42495</v>
      </c>
      <c r="F15" s="8">
        <v>42495</v>
      </c>
      <c r="G15" s="8">
        <f>Tabela1[[#This Row],[INÍCIO DO MANDATO]]+Tabela1[[#This Row],[MANDATO (anos)]]*365</f>
        <v>43590</v>
      </c>
      <c r="H15" s="7" t="str">
        <f ca="1">IF(Tabela1[[#This Row],[VENCIMENTO DO MANDATO]]&gt;=TODAY(),"cadastrada",IF(Tabela1[[#This Row],[VENCIMENTO DO MANDATO]]&lt;DATEVALUE("1/1/2017"),"arquivado","em cadastramento"))</f>
        <v>cadastrada</v>
      </c>
      <c r="I15" s="7" t="str">
        <f ca="1">IF(Tabela1[[#This Row],[SITUAÇÃO CADASTRAL]]="em cadastramento","sobrestado",IF(Tabela1[[#This Row],[SITUAÇÃO CADASTRAL]]="cadastrada","regular","arquivado"))</f>
        <v>regular</v>
      </c>
      <c r="J15" s="20" t="s">
        <v>57</v>
      </c>
    </row>
    <row r="16" spans="1:10" x14ac:dyDescent="0.25">
      <c r="A16" s="14">
        <v>50214195</v>
      </c>
      <c r="B16" s="9" t="s">
        <v>48</v>
      </c>
      <c r="C16" s="10">
        <v>2</v>
      </c>
      <c r="D16" s="10">
        <v>10</v>
      </c>
      <c r="E16" s="8">
        <v>42165</v>
      </c>
      <c r="F16" s="8">
        <v>42165</v>
      </c>
      <c r="G16" s="8">
        <f>Tabela1[[#This Row],[INÍCIO DO MANDATO]]+Tabela1[[#This Row],[MANDATO (anos)]]*365</f>
        <v>42895</v>
      </c>
      <c r="H16" s="7" t="str">
        <f ca="1">IF(Tabela1[[#This Row],[VENCIMENTO DO MANDATO]]&gt;=TODAY(),"cadastrada",IF(Tabela1[[#This Row],[VENCIMENTO DO MANDATO]]&lt;DATEVALUE("1/1/2017"),"arquivado","em cadastramento"))</f>
        <v>em cadastramento</v>
      </c>
      <c r="I16" s="7" t="str">
        <f ca="1">IF(Tabela1[[#This Row],[SITUAÇÃO CADASTRAL]]="em cadastramento","sobrestado",IF(Tabela1[[#This Row],[SITUAÇÃO CADASTRAL]]="cadastrada","regular","arquivado"))</f>
        <v>sobrestado</v>
      </c>
      <c r="J16" s="22"/>
    </row>
    <row r="17" spans="1:10" x14ac:dyDescent="0.25">
      <c r="A17" s="14">
        <v>72258152</v>
      </c>
      <c r="B17" s="9" t="s">
        <v>31</v>
      </c>
      <c r="C17" s="10">
        <v>3</v>
      </c>
      <c r="D17" s="10">
        <v>7</v>
      </c>
      <c r="E17" s="8">
        <v>41751</v>
      </c>
      <c r="F17" s="8">
        <v>41751</v>
      </c>
      <c r="G17" s="8">
        <f>Tabela1[[#This Row],[INÍCIO DO MANDATO]]+Tabela1[[#This Row],[MANDATO (anos)]]*365</f>
        <v>42846</v>
      </c>
      <c r="H17" s="7" t="str">
        <f ca="1">IF(Tabela1[[#This Row],[VENCIMENTO DO MANDATO]]&gt;=TODAY(),"cadastrada",IF(Tabela1[[#This Row],[VENCIMENTO DO MANDATO]]&lt;DATEVALUE("1/1/2017"),"arquivado","em cadastramento"))</f>
        <v>em cadastramento</v>
      </c>
      <c r="I17" s="7" t="str">
        <f ca="1">IF(Tabela1[[#This Row],[SITUAÇÃO CADASTRAL]]="em cadastramento","sobrestado",IF(Tabela1[[#This Row],[SITUAÇÃO CADASTRAL]]="cadastrada","regular","arquivado"))</f>
        <v>sobrestado</v>
      </c>
      <c r="J17" s="22"/>
    </row>
    <row r="18" spans="1:10" x14ac:dyDescent="0.25">
      <c r="A18" s="15">
        <v>47383402</v>
      </c>
      <c r="B18" s="6" t="s">
        <v>16</v>
      </c>
      <c r="C18" s="1">
        <v>2</v>
      </c>
      <c r="D18" s="10">
        <v>4</v>
      </c>
      <c r="E18" s="2">
        <v>42847</v>
      </c>
      <c r="F18" s="2">
        <v>42847</v>
      </c>
      <c r="G18" s="2">
        <f>Tabela1[[#This Row],[INÍCIO DO MANDATO]]+Tabela1[[#This Row],[MANDATO (anos)]]*365</f>
        <v>43577</v>
      </c>
      <c r="H18" s="7" t="str">
        <f ca="1">IF(Tabela1[[#This Row],[VENCIMENTO DO MANDATO]]&gt;=TODAY(),"cadastrada",IF(Tabela1[[#This Row],[VENCIMENTO DO MANDATO]]&lt;DATEVALUE("1/1/2017"),"arquivado","em cadastramento"))</f>
        <v>cadastrada</v>
      </c>
      <c r="I18" s="7" t="str">
        <f ca="1">IF(Tabela1[[#This Row],[SITUAÇÃO CADASTRAL]]="em cadastramento","sobrestado",IF(Tabela1[[#This Row],[SITUAÇÃO CADASTRAL]]="cadastrada","regular","arquivado"))</f>
        <v>regular</v>
      </c>
      <c r="J18" s="22"/>
    </row>
    <row r="19" spans="1:10" x14ac:dyDescent="0.25">
      <c r="A19" s="15">
        <v>49707396</v>
      </c>
      <c r="B19" s="6" t="s">
        <v>27</v>
      </c>
      <c r="C19" s="1">
        <v>2</v>
      </c>
      <c r="D19" s="1">
        <v>8</v>
      </c>
      <c r="E19" s="2">
        <v>42089</v>
      </c>
      <c r="F19" s="2">
        <v>42089</v>
      </c>
      <c r="G19" s="2">
        <f>Tabela1[[#This Row],[INÍCIO DO MANDATO]]+Tabela1[[#This Row],[MANDATO (anos)]]*365</f>
        <v>42819</v>
      </c>
      <c r="H19" s="7" t="str">
        <f ca="1">IF(Tabela1[[#This Row],[VENCIMENTO DO MANDATO]]&gt;=TODAY(),"cadastrada",IF(Tabela1[[#This Row],[VENCIMENTO DO MANDATO]]&lt;DATEVALUE("1/1/2017"),"arquivado","em cadastramento"))</f>
        <v>em cadastramento</v>
      </c>
      <c r="I19" s="7" t="str">
        <f ca="1">IF(Tabela1[[#This Row],[SITUAÇÃO CADASTRAL]]="em cadastramento","sobrestado",IF(Tabela1[[#This Row],[SITUAÇÃO CADASTRAL]]="cadastrada","regular","arquivado"))</f>
        <v>sobrestado</v>
      </c>
      <c r="J19" s="22"/>
    </row>
    <row r="20" spans="1:10" x14ac:dyDescent="0.25">
      <c r="A20" s="15">
        <v>64486214</v>
      </c>
      <c r="B20" s="6" t="s">
        <v>13</v>
      </c>
      <c r="C20" s="1">
        <v>2</v>
      </c>
      <c r="D20" s="1">
        <v>8</v>
      </c>
      <c r="E20" s="2">
        <v>42818</v>
      </c>
      <c r="F20" s="2">
        <v>42818</v>
      </c>
      <c r="G20" s="2">
        <f>Tabela1[[#This Row],[INÍCIO DO MANDATO]]+Tabela1[[#This Row],[MANDATO (anos)]]*365</f>
        <v>43548</v>
      </c>
      <c r="H20" s="7" t="str">
        <f ca="1">IF(Tabela1[[#This Row],[VENCIMENTO DO MANDATO]]&gt;=TODAY(),"cadastrada",IF(Tabela1[[#This Row],[VENCIMENTO DO MANDATO]]&lt;DATEVALUE("1/1/2017"),"arquivado","em cadastramento"))</f>
        <v>cadastrada</v>
      </c>
      <c r="I20" s="7" t="str">
        <f ca="1">IF(Tabela1[[#This Row],[SITUAÇÃO CADASTRAL]]="em cadastramento","sobrestado",IF(Tabela1[[#This Row],[SITUAÇÃO CADASTRAL]]="cadastrada","regular","arquivado"))</f>
        <v>regular</v>
      </c>
      <c r="J20" s="37" t="s">
        <v>77</v>
      </c>
    </row>
    <row r="21" spans="1:10" x14ac:dyDescent="0.25">
      <c r="A21" s="15">
        <v>76138682</v>
      </c>
      <c r="B21" s="6" t="s">
        <v>21</v>
      </c>
      <c r="C21" s="1">
        <v>2</v>
      </c>
      <c r="D21" s="1">
        <v>22</v>
      </c>
      <c r="E21" s="2">
        <v>42978</v>
      </c>
      <c r="F21" s="2">
        <v>42978</v>
      </c>
      <c r="G21" s="2">
        <f>Tabela1[[#This Row],[INÍCIO DO MANDATO]]+Tabela1[[#This Row],[MANDATO (anos)]]*365</f>
        <v>43708</v>
      </c>
      <c r="H21" s="7" t="str">
        <f ca="1">IF(Tabela1[[#This Row],[VENCIMENTO DO MANDATO]]&gt;=TODAY(),"cadastrada",IF(Tabela1[[#This Row],[VENCIMENTO DO MANDATO]]&lt;DATEVALUE("1/1/2017"),"arquivado","em cadastramento"))</f>
        <v>cadastrada</v>
      </c>
      <c r="I21" s="7" t="str">
        <f ca="1">IF(Tabela1[[#This Row],[SITUAÇÃO CADASTRAL]]="em cadastramento","sobrestado",IF(Tabela1[[#This Row],[SITUAÇÃO CADASTRAL]]="cadastrada","regular","arquivado"))</f>
        <v>regular</v>
      </c>
      <c r="J21" s="22"/>
    </row>
    <row r="22" spans="1:10" x14ac:dyDescent="0.25">
      <c r="A22" s="15">
        <v>67424058</v>
      </c>
      <c r="B22" s="6" t="s">
        <v>19</v>
      </c>
      <c r="C22" s="1">
        <v>2</v>
      </c>
      <c r="D22" s="1">
        <v>16</v>
      </c>
      <c r="E22" s="2">
        <v>42681</v>
      </c>
      <c r="F22" s="2">
        <v>42681</v>
      </c>
      <c r="G22" s="2">
        <f>Tabela1[[#This Row],[INÍCIO DO MANDATO]]+Tabela1[[#This Row],[MANDATO (anos)]]*365</f>
        <v>43411</v>
      </c>
      <c r="H22" s="7" t="str">
        <f ca="1">IF(Tabela1[[#This Row],[VENCIMENTO DO MANDATO]]&gt;=TODAY(),"cadastrada",IF(Tabela1[[#This Row],[VENCIMENTO DO MANDATO]]&lt;DATEVALUE("1/1/2017"),"arquivado","em cadastramento"))</f>
        <v>cadastrada</v>
      </c>
      <c r="I22" s="7" t="str">
        <f ca="1">IF(Tabela1[[#This Row],[SITUAÇÃO CADASTRAL]]="em cadastramento","sobrestado",IF(Tabela1[[#This Row],[SITUAÇÃO CADASTRAL]]="cadastrada","regular","arquivado"))</f>
        <v>regular</v>
      </c>
      <c r="J22" s="22"/>
    </row>
    <row r="23" spans="1:10" x14ac:dyDescent="0.25">
      <c r="A23" s="15">
        <v>48950572</v>
      </c>
      <c r="B23" s="6" t="s">
        <v>35</v>
      </c>
      <c r="C23" s="1">
        <v>2</v>
      </c>
      <c r="D23" s="1">
        <v>9</v>
      </c>
      <c r="E23" s="2">
        <v>41948</v>
      </c>
      <c r="F23" s="2">
        <v>41948</v>
      </c>
      <c r="G23" s="2">
        <f>Tabela1[[#This Row],[INÍCIO DO MANDATO]]+Tabela1[[#This Row],[MANDATO (anos)]]*365</f>
        <v>42678</v>
      </c>
      <c r="H23" s="7" t="str">
        <f ca="1">IF(Tabela1[[#This Row],[VENCIMENTO DO MANDATO]]&gt;=TODAY(),"cadastrada",IF(Tabela1[[#This Row],[VENCIMENTO DO MANDATO]]&lt;DATEVALUE("1/1/2017"),"arquivado","em cadastramento"))</f>
        <v>arquivado</v>
      </c>
      <c r="I23" s="7" t="str">
        <f ca="1">IF(Tabela1[[#This Row],[SITUAÇÃO CADASTRAL]]="em cadastramento","sobrestado",IF(Tabela1[[#This Row],[SITUAÇÃO CADASTRAL]]="cadastrada","regular","arquivado"))</f>
        <v>arquivado</v>
      </c>
      <c r="J23" s="22"/>
    </row>
    <row r="24" spans="1:10" x14ac:dyDescent="0.25">
      <c r="A24" s="15">
        <v>66654890</v>
      </c>
      <c r="B24" s="6" t="s">
        <v>20</v>
      </c>
      <c r="C24" s="1">
        <v>3</v>
      </c>
      <c r="D24" s="1">
        <v>10</v>
      </c>
      <c r="E24" s="2">
        <v>41550</v>
      </c>
      <c r="F24" s="2">
        <v>41550</v>
      </c>
      <c r="G24" s="2">
        <f>Tabela1[[#This Row],[INÍCIO DO MANDATO]]+Tabela1[[#This Row],[MANDATO (anos)]]*365</f>
        <v>42645</v>
      </c>
      <c r="H24" s="7" t="str">
        <f ca="1">IF(Tabela1[[#This Row],[VENCIMENTO DO MANDATO]]&gt;=TODAY(),"cadastrada",IF(Tabela1[[#This Row],[VENCIMENTO DO MANDATO]]&lt;DATEVALUE("1/1/2017"),"arquivado","em cadastramento"))</f>
        <v>arquivado</v>
      </c>
      <c r="I24" s="7" t="str">
        <f ca="1">IF(Tabela1[[#This Row],[SITUAÇÃO CADASTRAL]]="em cadastramento","sobrestado",IF(Tabela1[[#This Row],[SITUAÇÃO CADASTRAL]]="cadastrada","regular","arquivado"))</f>
        <v>arquivado</v>
      </c>
      <c r="J24" s="22"/>
    </row>
    <row r="25" spans="1:10" x14ac:dyDescent="0.25">
      <c r="A25" s="15">
        <v>68125437</v>
      </c>
      <c r="B25" s="6" t="s">
        <v>18</v>
      </c>
      <c r="C25" s="1">
        <v>4</v>
      </c>
      <c r="D25" s="1">
        <v>17</v>
      </c>
      <c r="E25" s="2">
        <v>41182</v>
      </c>
      <c r="F25" s="2">
        <v>41182</v>
      </c>
      <c r="G25" s="2">
        <f>Tabela1[[#This Row],[INÍCIO DO MANDATO]]+Tabela1[[#This Row],[MANDATO (anos)]]*365</f>
        <v>42642</v>
      </c>
      <c r="H25" s="7" t="str">
        <f ca="1">IF(Tabela1[[#This Row],[VENCIMENTO DO MANDATO]]&gt;=TODAY(),"cadastrada",IF(Tabela1[[#This Row],[VENCIMENTO DO MANDATO]]&lt;DATEVALUE("1/1/2017"),"arquivado","em cadastramento"))</f>
        <v>arquivado</v>
      </c>
      <c r="I25" s="7" t="str">
        <f ca="1">IF(Tabela1[[#This Row],[SITUAÇÃO CADASTRAL]]="em cadastramento","sobrestado",IF(Tabela1[[#This Row],[SITUAÇÃO CADASTRAL]]="cadastrada","regular","arquivado"))</f>
        <v>arquivado</v>
      </c>
      <c r="J25" s="22"/>
    </row>
    <row r="26" spans="1:10" x14ac:dyDescent="0.25">
      <c r="A26" s="15">
        <v>69713340</v>
      </c>
      <c r="B26" s="6" t="s">
        <v>24</v>
      </c>
      <c r="C26" s="1">
        <v>2</v>
      </c>
      <c r="D26" s="1">
        <v>6</v>
      </c>
      <c r="E26" s="2">
        <v>41852</v>
      </c>
      <c r="F26" s="2">
        <v>41852</v>
      </c>
      <c r="G26" s="2">
        <f>Tabela1[[#This Row],[INÍCIO DO MANDATO]]+Tabela1[[#This Row],[MANDATO (anos)]]*365</f>
        <v>42582</v>
      </c>
      <c r="H26" s="7" t="str">
        <f ca="1">IF(Tabela1[[#This Row],[VENCIMENTO DO MANDATO]]&gt;=TODAY(),"cadastrada",IF(Tabela1[[#This Row],[VENCIMENTO DO MANDATO]]&lt;DATEVALUE("1/1/2017"),"arquivado","em cadastramento"))</f>
        <v>arquivado</v>
      </c>
      <c r="I26" s="7" t="str">
        <f ca="1">IF(Tabela1[[#This Row],[SITUAÇÃO CADASTRAL]]="em cadastramento","sobrestado",IF(Tabela1[[#This Row],[SITUAÇÃO CADASTRAL]]="cadastrada","regular","arquivado"))</f>
        <v>arquivado</v>
      </c>
      <c r="J26" s="22"/>
    </row>
    <row r="27" spans="1:10" x14ac:dyDescent="0.25">
      <c r="A27" s="15">
        <v>59708280</v>
      </c>
      <c r="B27" s="6" t="s">
        <v>23</v>
      </c>
      <c r="C27" s="1">
        <v>4</v>
      </c>
      <c r="D27" s="1">
        <v>13</v>
      </c>
      <c r="E27" s="2">
        <v>41075</v>
      </c>
      <c r="F27" s="2">
        <v>41075</v>
      </c>
      <c r="G27" s="2">
        <f>Tabela1[[#This Row],[INÍCIO DO MANDATO]]+Tabela1[[#This Row],[MANDATO (anos)]]*365</f>
        <v>42535</v>
      </c>
      <c r="H27" s="7" t="str">
        <f ca="1">IF(Tabela1[[#This Row],[VENCIMENTO DO MANDATO]]&gt;=TODAY(),"cadastrada",IF(Tabela1[[#This Row],[VENCIMENTO DO MANDATO]]&lt;DATEVALUE("1/1/2017"),"arquivado","em cadastramento"))</f>
        <v>arquivado</v>
      </c>
      <c r="I27" s="7" t="str">
        <f ca="1">IF(Tabela1[[#This Row],[SITUAÇÃO CADASTRAL]]="em cadastramento","sobrestado",IF(Tabela1[[#This Row],[SITUAÇÃO CADASTRAL]]="cadastrada","regular","arquivado"))</f>
        <v>arquivado</v>
      </c>
      <c r="J27" s="22"/>
    </row>
    <row r="28" spans="1:10" x14ac:dyDescent="0.25">
      <c r="A28" s="15">
        <v>45203512</v>
      </c>
      <c r="B28" s="6" t="s">
        <v>28</v>
      </c>
      <c r="C28" s="1">
        <v>2</v>
      </c>
      <c r="D28" s="1">
        <v>21</v>
      </c>
      <c r="E28" s="2">
        <v>42711</v>
      </c>
      <c r="F28" s="2">
        <v>42711</v>
      </c>
      <c r="G28" s="2">
        <f>Tabela1[[#This Row],[INÍCIO DO MANDATO]]+Tabela1[[#This Row],[MANDATO (anos)]]*365</f>
        <v>43441</v>
      </c>
      <c r="H28" s="7" t="str">
        <f ca="1">IF(Tabela1[[#This Row],[VENCIMENTO DO MANDATO]]&gt;=TODAY(),"cadastrada",IF(Tabela1[[#This Row],[VENCIMENTO DO MANDATO]]&lt;DATEVALUE("1/1/2017"),"arquivado","em cadastramento"))</f>
        <v>cadastrada</v>
      </c>
      <c r="I28" s="7" t="str">
        <f ca="1">IF(Tabela1[[#This Row],[SITUAÇÃO CADASTRAL]]="em cadastramento","sobrestado",IF(Tabela1[[#This Row],[SITUAÇÃO CADASTRAL]]="cadastrada","regular","arquivado"))</f>
        <v>regular</v>
      </c>
      <c r="J28" s="22"/>
    </row>
    <row r="29" spans="1:10" x14ac:dyDescent="0.25">
      <c r="A29" s="15">
        <v>68858744</v>
      </c>
      <c r="B29" s="6" t="s">
        <v>26</v>
      </c>
      <c r="C29" s="1">
        <v>4</v>
      </c>
      <c r="D29" s="1">
        <v>21</v>
      </c>
      <c r="E29" s="2">
        <v>40971</v>
      </c>
      <c r="F29" s="2">
        <v>40971</v>
      </c>
      <c r="G29" s="2">
        <f>Tabela1[[#This Row],[INÍCIO DO MANDATO]]+Tabela1[[#This Row],[MANDATO (anos)]]*365</f>
        <v>42431</v>
      </c>
      <c r="H29" s="7" t="str">
        <f ca="1">IF(Tabela1[[#This Row],[VENCIMENTO DO MANDATO]]&gt;=TODAY(),"cadastrada",IF(Tabela1[[#This Row],[VENCIMENTO DO MANDATO]]&lt;DATEVALUE("1/1/2017"),"arquivado","em cadastramento"))</f>
        <v>arquivado</v>
      </c>
      <c r="I29" s="7" t="str">
        <f ca="1">IF(Tabela1[[#This Row],[SITUAÇÃO CADASTRAL]]="em cadastramento","sobrestado",IF(Tabela1[[#This Row],[SITUAÇÃO CADASTRAL]]="cadastrada","regular","arquivado"))</f>
        <v>arquivado</v>
      </c>
      <c r="J29" s="22"/>
    </row>
    <row r="30" spans="1:10" x14ac:dyDescent="0.25">
      <c r="A30" s="15">
        <v>68927827</v>
      </c>
      <c r="B30" s="6" t="s">
        <v>25</v>
      </c>
      <c r="C30" s="1">
        <v>2</v>
      </c>
      <c r="D30" s="1">
        <v>10</v>
      </c>
      <c r="E30" s="2">
        <v>41673</v>
      </c>
      <c r="F30" s="2">
        <v>41673</v>
      </c>
      <c r="G30" s="2">
        <f>Tabela1[[#This Row],[INÍCIO DO MANDATO]]+Tabela1[[#This Row],[MANDATO (anos)]]*365</f>
        <v>42403</v>
      </c>
      <c r="H30" s="7" t="str">
        <f ca="1">IF(Tabela1[[#This Row],[VENCIMENTO DO MANDATO]]&gt;=TODAY(),"cadastrada",IF(Tabela1[[#This Row],[VENCIMENTO DO MANDATO]]&lt;DATEVALUE("1/1/2017"),"arquivado","em cadastramento"))</f>
        <v>arquivado</v>
      </c>
      <c r="I30" s="7" t="str">
        <f ca="1">IF(Tabela1[[#This Row],[SITUAÇÃO CADASTRAL]]="em cadastramento","sobrestado",IF(Tabela1[[#This Row],[SITUAÇÃO CADASTRAL]]="cadastrada","regular","arquivado"))</f>
        <v>arquivado</v>
      </c>
      <c r="J30" s="22"/>
    </row>
    <row r="31" spans="1:10" x14ac:dyDescent="0.25">
      <c r="A31" s="15">
        <v>69847363</v>
      </c>
      <c r="B31" s="6" t="s">
        <v>8</v>
      </c>
      <c r="C31" s="1">
        <v>1</v>
      </c>
      <c r="D31" s="1">
        <v>5</v>
      </c>
      <c r="E31" s="2">
        <v>41969</v>
      </c>
      <c r="F31" s="2">
        <v>41969</v>
      </c>
      <c r="G31" s="2">
        <f>Tabela1[[#This Row],[INÍCIO DO MANDATO]]+Tabela1[[#This Row],[MANDATO (anos)]]*365</f>
        <v>42334</v>
      </c>
      <c r="H31" s="7" t="str">
        <f ca="1">IF(Tabela1[[#This Row],[VENCIMENTO DO MANDATO]]&gt;=TODAY(),"cadastrada",IF(Tabela1[[#This Row],[VENCIMENTO DO MANDATO]]&lt;DATEVALUE("1/1/2017"),"arquivado","em cadastramento"))</f>
        <v>arquivado</v>
      </c>
      <c r="I31" s="7" t="str">
        <f ca="1">IF(Tabela1[[#This Row],[SITUAÇÃO CADASTRAL]]="em cadastramento","sobrestado",IF(Tabela1[[#This Row],[SITUAÇÃO CADASTRAL]]="cadastrada","regular","arquivado"))</f>
        <v>arquivado</v>
      </c>
      <c r="J31" s="22"/>
    </row>
    <row r="32" spans="1:10" x14ac:dyDescent="0.25">
      <c r="A32" s="15">
        <v>44077700</v>
      </c>
      <c r="B32" s="6" t="s">
        <v>7</v>
      </c>
      <c r="C32" s="1">
        <v>4</v>
      </c>
      <c r="D32" s="1">
        <v>38</v>
      </c>
      <c r="E32" s="2">
        <v>40844</v>
      </c>
      <c r="F32" s="2">
        <v>40844</v>
      </c>
      <c r="G32" s="2">
        <f>Tabela1[[#This Row],[INÍCIO DO MANDATO]]+Tabela1[[#This Row],[MANDATO (anos)]]*365</f>
        <v>42304</v>
      </c>
      <c r="H32" s="7" t="str">
        <f ca="1">IF(Tabela1[[#This Row],[VENCIMENTO DO MANDATO]]&gt;=TODAY(),"cadastrada",IF(Tabela1[[#This Row],[VENCIMENTO DO MANDATO]]&lt;DATEVALUE("1/1/2017"),"arquivado","em cadastramento"))</f>
        <v>arquivado</v>
      </c>
      <c r="I32" s="7" t="str">
        <f ca="1">IF(Tabela1[[#This Row],[SITUAÇÃO CADASTRAL]]="em cadastramento","sobrestado",IF(Tabela1[[#This Row],[SITUAÇÃO CADASTRAL]]="cadastrada","regular","arquivado"))</f>
        <v>arquivado</v>
      </c>
      <c r="J32" s="22"/>
    </row>
    <row r="33" spans="1:10" x14ac:dyDescent="0.25">
      <c r="A33" s="15">
        <v>60242183</v>
      </c>
      <c r="B33" s="6" t="s">
        <v>9</v>
      </c>
      <c r="C33" s="1">
        <v>2</v>
      </c>
      <c r="D33" s="1">
        <v>13</v>
      </c>
      <c r="E33" s="2">
        <v>41416</v>
      </c>
      <c r="F33" s="2">
        <v>41416</v>
      </c>
      <c r="G33" s="2">
        <f>Tabela1[[#This Row],[INÍCIO DO MANDATO]]+Tabela1[[#This Row],[MANDATO (anos)]]*365</f>
        <v>42146</v>
      </c>
      <c r="H33" s="7" t="str">
        <f ca="1">IF(Tabela1[[#This Row],[VENCIMENTO DO MANDATO]]&gt;=TODAY(),"cadastrada",IF(Tabela1[[#This Row],[VENCIMENTO DO MANDATO]]&lt;DATEVALUE("1/1/2017"),"arquivado","em cadastramento"))</f>
        <v>arquivado</v>
      </c>
      <c r="I33" s="7" t="str">
        <f ca="1">IF(Tabela1[[#This Row],[SITUAÇÃO CADASTRAL]]="em cadastramento","sobrestado",IF(Tabela1[[#This Row],[SITUAÇÃO CADASTRAL]]="cadastrada","regular","arquivado"))</f>
        <v>arquivado</v>
      </c>
      <c r="J33" s="22"/>
    </row>
    <row r="34" spans="1:10" x14ac:dyDescent="0.25">
      <c r="A34" s="15">
        <v>50385526</v>
      </c>
      <c r="B34" s="6" t="s">
        <v>17</v>
      </c>
      <c r="C34" s="1">
        <v>2</v>
      </c>
      <c r="D34" s="1">
        <v>1</v>
      </c>
      <c r="E34" s="2">
        <v>41733</v>
      </c>
      <c r="F34" s="2">
        <v>41733</v>
      </c>
      <c r="G34" s="2">
        <f>Tabela1[[#This Row],[INÍCIO DO MANDATO]]+Tabela1[[#This Row],[MANDATO (anos)]]*365</f>
        <v>42463</v>
      </c>
      <c r="H34" s="7" t="str">
        <f ca="1">IF(Tabela1[[#This Row],[VENCIMENTO DO MANDATO]]&gt;=TODAY(),"cadastrada",IF(Tabela1[[#This Row],[VENCIMENTO DO MANDATO]]&lt;DATEVALUE("1/1/2017"),"arquivado","em cadastramento"))</f>
        <v>arquivado</v>
      </c>
      <c r="I34" s="7" t="str">
        <f ca="1">IF(Tabela1[[#This Row],[SITUAÇÃO CADASTRAL]]="em cadastramento","sobrestado",IF(Tabela1[[#This Row],[SITUAÇÃO CADASTRAL]]="cadastrada","regular","arquivado"))</f>
        <v>arquivado</v>
      </c>
      <c r="J34" s="22"/>
    </row>
    <row r="35" spans="1:10" x14ac:dyDescent="0.25">
      <c r="A35" s="15">
        <v>53836944</v>
      </c>
      <c r="B35" s="6" t="s">
        <v>4</v>
      </c>
      <c r="C35" s="1">
        <v>6</v>
      </c>
      <c r="D35" s="1">
        <v>9</v>
      </c>
      <c r="E35" s="2">
        <v>39895</v>
      </c>
      <c r="F35" s="2">
        <v>39895</v>
      </c>
      <c r="G35" s="2">
        <f>Tabela1[[#This Row],[INÍCIO DO MANDATO]]+Tabela1[[#This Row],[MANDATO (anos)]]*365</f>
        <v>42085</v>
      </c>
      <c r="H35" s="7" t="str">
        <f ca="1">IF(Tabela1[[#This Row],[VENCIMENTO DO MANDATO]]&gt;=TODAY(),"cadastrada",IF(Tabela1[[#This Row],[VENCIMENTO DO MANDATO]]&lt;DATEVALUE("1/1/2017"),"arquivado","em cadastramento"))</f>
        <v>arquivado</v>
      </c>
      <c r="I35" s="7" t="str">
        <f ca="1">IF(Tabela1[[#This Row],[SITUAÇÃO CADASTRAL]]="em cadastramento","sobrestado",IF(Tabela1[[#This Row],[SITUAÇÃO CADASTRAL]]="cadastrada","regular","arquivado"))</f>
        <v>arquivado</v>
      </c>
      <c r="J35" s="22"/>
    </row>
    <row r="36" spans="1:10" x14ac:dyDescent="0.25">
      <c r="A36" s="15">
        <v>48574082</v>
      </c>
      <c r="B36" s="6" t="s">
        <v>49</v>
      </c>
      <c r="C36" s="1">
        <v>2</v>
      </c>
      <c r="D36" s="1">
        <v>7</v>
      </c>
      <c r="E36" s="2">
        <v>41312</v>
      </c>
      <c r="F36" s="2">
        <v>41312</v>
      </c>
      <c r="G36" s="2">
        <f>Tabela1[[#This Row],[INÍCIO DO MANDATO]]+Tabela1[[#This Row],[MANDATO (anos)]]*365</f>
        <v>42042</v>
      </c>
      <c r="H36" s="7" t="str">
        <f ca="1">IF(Tabela1[[#This Row],[VENCIMENTO DO MANDATO]]&gt;=TODAY(),"cadastrada",IF(Tabela1[[#This Row],[VENCIMENTO DO MANDATO]]&lt;DATEVALUE("1/1/2017"),"arquivado","em cadastramento"))</f>
        <v>arquivado</v>
      </c>
      <c r="I36" s="7" t="str">
        <f ca="1">IF(Tabela1[[#This Row],[SITUAÇÃO CADASTRAL]]="em cadastramento","sobrestado",IF(Tabela1[[#This Row],[SITUAÇÃO CADASTRAL]]="cadastrada","regular","arquivado"))</f>
        <v>arquivado</v>
      </c>
      <c r="J36" s="22"/>
    </row>
    <row r="37" spans="1:10" x14ac:dyDescent="0.25">
      <c r="A37" s="15">
        <v>60232250</v>
      </c>
      <c r="B37" s="6" t="s">
        <v>6</v>
      </c>
      <c r="C37" s="1">
        <v>4</v>
      </c>
      <c r="D37" s="1">
        <v>20</v>
      </c>
      <c r="E37" s="2">
        <v>40389</v>
      </c>
      <c r="F37" s="2">
        <v>40389</v>
      </c>
      <c r="G37" s="2">
        <f>Tabela1[[#This Row],[INÍCIO DO MANDATO]]+Tabela1[[#This Row],[MANDATO (anos)]]*365</f>
        <v>41849</v>
      </c>
      <c r="H37" s="7" t="str">
        <f ca="1">IF(Tabela1[[#This Row],[VENCIMENTO DO MANDATO]]&gt;=TODAY(),"cadastrada",IF(Tabela1[[#This Row],[VENCIMENTO DO MANDATO]]&lt;DATEVALUE("1/1/2017"),"arquivado","em cadastramento"))</f>
        <v>arquivado</v>
      </c>
      <c r="I37" s="7" t="str">
        <f ca="1">IF(Tabela1[[#This Row],[SITUAÇÃO CADASTRAL]]="em cadastramento","sobrestado",IF(Tabela1[[#This Row],[SITUAÇÃO CADASTRAL]]="cadastrada","regular","arquivado"))</f>
        <v>arquivado</v>
      </c>
      <c r="J37" s="22"/>
    </row>
    <row r="38" spans="1:10" x14ac:dyDescent="0.25">
      <c r="A38" s="15">
        <v>44077629</v>
      </c>
      <c r="B38" s="6" t="s">
        <v>29</v>
      </c>
      <c r="C38" s="1">
        <v>2</v>
      </c>
      <c r="D38" s="1">
        <v>34</v>
      </c>
      <c r="E38" s="2">
        <v>41119</v>
      </c>
      <c r="F38" s="2">
        <v>41119</v>
      </c>
      <c r="G38" s="2">
        <f>Tabela1[[#This Row],[INÍCIO DO MANDATO]]+Tabela1[[#This Row],[MANDATO (anos)]]*365</f>
        <v>41849</v>
      </c>
      <c r="H38" s="7" t="str">
        <f ca="1">IF(Tabela1[[#This Row],[VENCIMENTO DO MANDATO]]&gt;=TODAY(),"cadastrada",IF(Tabela1[[#This Row],[VENCIMENTO DO MANDATO]]&lt;DATEVALUE("1/1/2017"),"arquivado","em cadastramento"))</f>
        <v>arquivado</v>
      </c>
      <c r="I38" s="7" t="str">
        <f ca="1">IF(Tabela1[[#This Row],[SITUAÇÃO CADASTRAL]]="em cadastramento","sobrestado",IF(Tabela1[[#This Row],[SITUAÇÃO CADASTRAL]]="cadastrada","regular","arquivado"))</f>
        <v>arquivado</v>
      </c>
      <c r="J38" s="22"/>
    </row>
    <row r="39" spans="1:10" x14ac:dyDescent="0.25">
      <c r="A39" s="15">
        <v>44076916</v>
      </c>
      <c r="B39" s="6" t="s">
        <v>5</v>
      </c>
      <c r="C39" s="1">
        <v>1</v>
      </c>
      <c r="D39" s="1">
        <v>10</v>
      </c>
      <c r="E39" s="2">
        <v>41393</v>
      </c>
      <c r="F39" s="2">
        <v>41447</v>
      </c>
      <c r="G39" s="2">
        <f>Tabela1[[#This Row],[INÍCIO DO MANDATO]]+Tabela1[[#This Row],[MANDATO (anos)]]*365</f>
        <v>41812</v>
      </c>
      <c r="H39" s="7" t="str">
        <f ca="1">IF(Tabela1[[#This Row],[VENCIMENTO DO MANDATO]]&gt;=TODAY(),"cadastrada",IF(Tabela1[[#This Row],[VENCIMENTO DO MANDATO]]&lt;DATEVALUE("1/1/2017"),"arquivado","em cadastramento"))</f>
        <v>arquivado</v>
      </c>
      <c r="I39" s="7" t="str">
        <f ca="1">IF(Tabela1[[#This Row],[SITUAÇÃO CADASTRAL]]="em cadastramento","sobrestado",IF(Tabela1[[#This Row],[SITUAÇÃO CADASTRAL]]="cadastrada","regular","arquivado"))</f>
        <v>arquivado</v>
      </c>
      <c r="J39" s="22"/>
    </row>
    <row r="40" spans="1:10" x14ac:dyDescent="0.25">
      <c r="A40" s="15">
        <v>44077157</v>
      </c>
      <c r="B40" s="6" t="s">
        <v>12</v>
      </c>
      <c r="C40" s="1">
        <v>2</v>
      </c>
      <c r="D40" s="1">
        <v>27</v>
      </c>
      <c r="E40" s="2">
        <v>40934</v>
      </c>
      <c r="F40" s="2">
        <v>40934</v>
      </c>
      <c r="G40" s="2">
        <f>Tabela1[[#This Row],[INÍCIO DO MANDATO]]+Tabela1[[#This Row],[MANDATO (anos)]]*365</f>
        <v>41664</v>
      </c>
      <c r="H40" s="7" t="str">
        <f ca="1">IF(Tabela1[[#This Row],[VENCIMENTO DO MANDATO]]&gt;=TODAY(),"cadastrada",IF(Tabela1[[#This Row],[VENCIMENTO DO MANDATO]]&lt;DATEVALUE("1/1/2017"),"arquivado","em cadastramento"))</f>
        <v>arquivado</v>
      </c>
      <c r="I40" s="7" t="str">
        <f ca="1">IF(Tabela1[[#This Row],[SITUAÇÃO CADASTRAL]]="em cadastramento","sobrestado",IF(Tabela1[[#This Row],[SITUAÇÃO CADASTRAL]]="cadastrada","regular","arquivado"))</f>
        <v>arquivado</v>
      </c>
      <c r="J40" s="22"/>
    </row>
    <row r="41" spans="1:10" x14ac:dyDescent="0.25">
      <c r="A41" s="15">
        <v>48380920</v>
      </c>
      <c r="B41" s="6" t="s">
        <v>2</v>
      </c>
      <c r="C41" s="1">
        <v>2</v>
      </c>
      <c r="D41" s="1">
        <v>10</v>
      </c>
      <c r="E41" s="2">
        <v>40804</v>
      </c>
      <c r="F41" s="2">
        <v>40804</v>
      </c>
      <c r="G41" s="2">
        <f>Tabela1[[#This Row],[INÍCIO DO MANDATO]]+Tabela1[[#This Row],[MANDATO (anos)]]*365</f>
        <v>41534</v>
      </c>
      <c r="H41" s="7" t="str">
        <f ca="1">IF(Tabela1[[#This Row],[VENCIMENTO DO MANDATO]]&gt;=TODAY(),"cadastrada",IF(Tabela1[[#This Row],[VENCIMENTO DO MANDATO]]&lt;DATEVALUE("1/1/2017"),"arquivado","em cadastramento"))</f>
        <v>arquivado</v>
      </c>
      <c r="I41" s="7" t="str">
        <f ca="1">IF(Tabela1[[#This Row],[SITUAÇÃO CADASTRAL]]="em cadastramento","sobrestado",IF(Tabela1[[#This Row],[SITUAÇÃO CADASTRAL]]="cadastrada","regular","arquivado"))</f>
        <v>arquivado</v>
      </c>
      <c r="J41" s="22"/>
    </row>
    <row r="42" spans="1:10" x14ac:dyDescent="0.25">
      <c r="A42" s="15">
        <v>50817230</v>
      </c>
      <c r="B42" s="6" t="s">
        <v>3</v>
      </c>
      <c r="C42" s="1">
        <v>2</v>
      </c>
      <c r="D42" s="1">
        <v>5</v>
      </c>
      <c r="E42" s="2">
        <v>40798</v>
      </c>
      <c r="F42" s="2">
        <v>40798</v>
      </c>
      <c r="G42" s="2">
        <f>Tabela1[[#This Row],[INÍCIO DO MANDATO]]+Tabela1[[#This Row],[MANDATO (anos)]]*365</f>
        <v>41528</v>
      </c>
      <c r="H42" s="7" t="str">
        <f ca="1">IF(Tabela1[[#This Row],[VENCIMENTO DO MANDATO]]&gt;=TODAY(),"cadastrada",IF(Tabela1[[#This Row],[VENCIMENTO DO MANDATO]]&lt;DATEVALUE("1/1/2017"),"arquivado","em cadastramento"))</f>
        <v>arquivado</v>
      </c>
      <c r="I42" s="7" t="str">
        <f ca="1">IF(Tabela1[[#This Row],[SITUAÇÃO CADASTRAL]]="em cadastramento","sobrestado",IF(Tabela1[[#This Row],[SITUAÇÃO CADASTRAL]]="cadastrada","regular","arquivado"))</f>
        <v>arquivado</v>
      </c>
      <c r="J42" s="22"/>
    </row>
    <row r="43" spans="1:10" x14ac:dyDescent="0.25">
      <c r="A43" s="15">
        <v>45203679</v>
      </c>
      <c r="B43" s="6" t="s">
        <v>22</v>
      </c>
      <c r="C43" s="1">
        <v>2</v>
      </c>
      <c r="D43" s="1">
        <v>12</v>
      </c>
      <c r="E43" s="2">
        <v>39818</v>
      </c>
      <c r="F43" s="2">
        <v>39818</v>
      </c>
      <c r="G43" s="2">
        <f>Tabela1[[#This Row],[INÍCIO DO MANDATO]]+Tabela1[[#This Row],[MANDATO (anos)]]*365</f>
        <v>40548</v>
      </c>
      <c r="H43" s="7" t="str">
        <f ca="1">IF(Tabela1[[#This Row],[VENCIMENTO DO MANDATO]]&gt;=TODAY(),"cadastrada",IF(Tabela1[[#This Row],[VENCIMENTO DO MANDATO]]&lt;DATEVALUE("1/1/2017"),"arquivado","em cadastramento"))</f>
        <v>arquivado</v>
      </c>
      <c r="I43" s="7" t="str">
        <f ca="1">IF(Tabela1[[#This Row],[SITUAÇÃO CADASTRAL]]="em cadastramento","sobrestado",IF(Tabela1[[#This Row],[SITUAÇÃO CADASTRAL]]="cadastrada","regular","arquivado"))</f>
        <v>arquivado</v>
      </c>
      <c r="J43" s="22"/>
    </row>
    <row r="44" spans="1:10" x14ac:dyDescent="0.25">
      <c r="A44" s="15">
        <v>68782608</v>
      </c>
      <c r="B44" s="6" t="s">
        <v>15</v>
      </c>
      <c r="C44" s="1">
        <v>2</v>
      </c>
      <c r="D44" s="1">
        <v>11</v>
      </c>
      <c r="E44" s="2">
        <v>39765</v>
      </c>
      <c r="F44" s="2">
        <v>39765</v>
      </c>
      <c r="G44" s="2">
        <f>Tabela1[[#This Row],[INÍCIO DO MANDATO]]+Tabela1[[#This Row],[MANDATO (anos)]]*365</f>
        <v>40495</v>
      </c>
      <c r="H44" s="7" t="str">
        <f ca="1">IF(Tabela1[[#This Row],[VENCIMENTO DO MANDATO]]&gt;=TODAY(),"cadastrada",IF(Tabela1[[#This Row],[VENCIMENTO DO MANDATO]]&lt;DATEVALUE("1/1/2017"),"arquivado","em cadastramento"))</f>
        <v>arquivado</v>
      </c>
      <c r="I44" s="7" t="str">
        <f ca="1">IF(Tabela1[[#This Row],[SITUAÇÃO CADASTRAL]]="em cadastramento","sobrestado",IF(Tabela1[[#This Row],[SITUAÇÃO CADASTRAL]]="cadastrada","regular","arquivado"))</f>
        <v>arquivado</v>
      </c>
      <c r="J44" s="22"/>
    </row>
    <row r="45" spans="1:10" ht="42.75" customHeight="1" x14ac:dyDescent="0.25">
      <c r="A45" s="23">
        <v>51050218</v>
      </c>
      <c r="B45" s="24" t="s">
        <v>10</v>
      </c>
      <c r="C45" s="25">
        <v>3</v>
      </c>
      <c r="D45" s="25">
        <v>20</v>
      </c>
      <c r="E45" s="25" t="s">
        <v>11</v>
      </c>
      <c r="F45" s="25"/>
      <c r="G45" s="26"/>
      <c r="H45" s="27" t="str">
        <f ca="1">IF(Tabela1[[#This Row],[VENCIMENTO DO MANDATO]]&gt;=TODAY(),"cadastrada",IF(Tabela1[[#This Row],[VENCIMENTO DO MANDATO]]&lt;DATEVALUE("1/1/2017"),"arquivado","em cadastramento"))</f>
        <v>arquivado</v>
      </c>
      <c r="I45" s="27" t="str">
        <f ca="1">IF(Tabela1[[#This Row],[SITUAÇÃO CADASTRAL]]="em cadastramento","sobrestado",IF(Tabela1[[#This Row],[SITUAÇÃO CADASTRAL]]="cadastrada","regular","arquivado"))</f>
        <v>arquivado</v>
      </c>
      <c r="J45" s="28"/>
    </row>
    <row r="46" spans="1:10" x14ac:dyDescent="0.25">
      <c r="A46" s="29" t="s">
        <v>70</v>
      </c>
      <c r="B46" s="9" t="s">
        <v>71</v>
      </c>
      <c r="C46" s="30">
        <v>4</v>
      </c>
      <c r="D46" s="31">
        <v>11</v>
      </c>
      <c r="E46" s="32">
        <v>39973</v>
      </c>
      <c r="F46" s="33">
        <v>39973</v>
      </c>
      <c r="G46" s="33">
        <f>Tabela1[[#This Row],[INÍCIO DO MANDATO]]+Tabela1[[#This Row],[MANDATO (anos)]]*365</f>
        <v>41433</v>
      </c>
      <c r="H46" s="34" t="str">
        <f ca="1">IF(Tabela1[[#This Row],[VENCIMENTO DO MANDATO]]&gt;=TODAY(),"cadastrada",IF(Tabela1[[#This Row],[VENCIMENTO DO MANDATO]]&lt;DATEVALUE("1/1/2017"),"arquivado","em cadastramento"))</f>
        <v>arquivado</v>
      </c>
      <c r="I46" s="34" t="str">
        <f ca="1">IF(Tabela1[[#This Row],[SITUAÇÃO CADASTRAL]]="em cadastramento","sobrestado",IF(Tabela1[[#This Row],[SITUAÇÃO CADASTRAL]]="cadastrada","regular","arquivado"))</f>
        <v>arquivado</v>
      </c>
      <c r="J46" s="35"/>
    </row>
    <row r="47" spans="1:10" x14ac:dyDescent="0.25">
      <c r="A47" s="15" t="s">
        <v>72</v>
      </c>
      <c r="B47" s="9" t="s">
        <v>73</v>
      </c>
      <c r="C47" s="10"/>
      <c r="D47" s="1"/>
      <c r="E47" s="8"/>
      <c r="F47" s="1"/>
      <c r="G47" s="2"/>
      <c r="H47" s="36" t="s">
        <v>74</v>
      </c>
      <c r="I47" s="36" t="s">
        <v>75</v>
      </c>
      <c r="J47" s="22"/>
    </row>
    <row r="48" spans="1:10" x14ac:dyDescent="0.25">
      <c r="A48" s="29">
        <v>77913167</v>
      </c>
      <c r="B48" s="9" t="s">
        <v>78</v>
      </c>
      <c r="C48" s="30">
        <v>2</v>
      </c>
      <c r="D48" s="31">
        <v>23</v>
      </c>
      <c r="E48" s="32">
        <v>42856</v>
      </c>
      <c r="F48" s="33">
        <v>42856</v>
      </c>
      <c r="G48" s="33">
        <f>Tabela1[[#This Row],[INÍCIO DO MANDATO]]+Tabela1[[#This Row],[MANDATO (anos)]]*365</f>
        <v>43586</v>
      </c>
      <c r="H48" s="34" t="str">
        <f ca="1">IF(Tabela1[[#This Row],[VENCIMENTO DO MANDATO]]&gt;=TODAY(),"cadastrada",IF(Tabela1[[#This Row],[VENCIMENTO DO MANDATO]]&lt;DATEVALUE("1/1/2017"),"arquivado","em cadastramento"))</f>
        <v>cadastrada</v>
      </c>
      <c r="I48" s="34" t="str">
        <f ca="1">IF(Tabela1[[#This Row],[SITUAÇÃO CADASTRAL]]="em cadastramento","sobrestado",IF(Tabela1[[#This Row],[SITUAÇÃO CADASTRAL]]="cadastrada","regular","arquivado"))</f>
        <v>regular</v>
      </c>
      <c r="J48" s="37" t="s">
        <v>76</v>
      </c>
    </row>
    <row r="49" spans="1:10" x14ac:dyDescent="0.25">
      <c r="A49" s="38">
        <v>78980453</v>
      </c>
      <c r="B49" s="39" t="s">
        <v>79</v>
      </c>
      <c r="C49" s="40">
        <v>4</v>
      </c>
      <c r="D49" s="40">
        <v>23</v>
      </c>
      <c r="E49" s="41">
        <v>42788</v>
      </c>
      <c r="F49" s="42">
        <v>42788</v>
      </c>
      <c r="G49" s="42">
        <f>Tabela1[[#This Row],[INÍCIO DO MANDATO]]+Tabela1[[#This Row],[MANDATO (anos)]]*365</f>
        <v>44248</v>
      </c>
      <c r="H49" s="43" t="str">
        <f ca="1">IF(Tabela1[[#This Row],[VENCIMENTO DO MANDATO]]&gt;=TODAY(),"cadastrada",IF(Tabela1[[#This Row],[VENCIMENTO DO MANDATO]]&lt;DATEVALUE("1/1/2017"),"arquivado","em cadastramento"))</f>
        <v>cadastrada</v>
      </c>
      <c r="I49" s="43" t="str">
        <f ca="1">IF(Tabela1[[#This Row],[SITUAÇÃO CADASTRAL]]="em cadastramento","sobrestado",IF(Tabela1[[#This Row],[SITUAÇÃO CADASTRAL]]="cadastrada","regular","arquivado"))</f>
        <v>regular</v>
      </c>
      <c r="J49" s="28"/>
    </row>
    <row r="50" spans="1:10" x14ac:dyDescent="0.25">
      <c r="A50" s="44">
        <v>79015034</v>
      </c>
      <c r="B50" s="39" t="s">
        <v>80</v>
      </c>
      <c r="C50" s="45">
        <v>4</v>
      </c>
      <c r="D50" s="45">
        <v>4</v>
      </c>
      <c r="E50" s="46">
        <v>43016</v>
      </c>
      <c r="F50" s="47">
        <v>43016</v>
      </c>
      <c r="G50" s="47">
        <f>Tabela1[[#This Row],[INÍCIO DO MANDATO]]+Tabela1[[#This Row],[MANDATO (anos)]]*365</f>
        <v>44476</v>
      </c>
      <c r="H50" s="48" t="str">
        <f ca="1">IF(Tabela1[[#This Row],[VENCIMENTO DO MANDATO]]&gt;=TODAY(),"cadastrada",IF(Tabela1[[#This Row],[VENCIMENTO DO MANDATO]]&lt;DATEVALUE("1/1/2017"),"arquivado","em cadastramento"))</f>
        <v>cadastrada</v>
      </c>
      <c r="I50" s="48" t="str">
        <f ca="1">IF(Tabela1[[#This Row],[SITUAÇÃO CADASTRAL]]="em cadastramento","sobrestado",IF(Tabela1[[#This Row],[SITUAÇÃO CADASTRAL]]="cadastrada","regular","arquivado"))</f>
        <v>regular</v>
      </c>
      <c r="J50" s="49" t="s">
        <v>81</v>
      </c>
    </row>
    <row r="51" spans="1:10" x14ac:dyDescent="0.25">
      <c r="G51" s="11"/>
    </row>
  </sheetData>
  <conditionalFormatting sqref="H2:H50">
    <cfRule type="cellIs" dxfId="16" priority="2" operator="equal">
      <formula>"em cadastramento"</formula>
    </cfRule>
  </conditionalFormatting>
  <conditionalFormatting sqref="I1 H1:H1048576">
    <cfRule type="cellIs" dxfId="15" priority="1" operator="equal">
      <formula>"cadastrada"</formula>
    </cfRule>
  </conditionalFormatting>
  <hyperlinks>
    <hyperlink ref="J5" r:id="rId1"/>
    <hyperlink ref="J6" r:id="rId2"/>
    <hyperlink ref="J9" r:id="rId3"/>
    <hyperlink ref="J10" r:id="rId4"/>
    <hyperlink ref="J12" r:id="rId5"/>
    <hyperlink ref="J14" r:id="rId6"/>
    <hyperlink ref="J15" r:id="rId7"/>
    <hyperlink ref="J4" r:id="rId8"/>
    <hyperlink ref="J7" r:id="rId9"/>
    <hyperlink ref="J2" r:id="rId10"/>
    <hyperlink ref="J3" r:id="rId11"/>
    <hyperlink ref="J11" r:id="rId12"/>
    <hyperlink ref="J8" r:id="rId13" display="mailto:goiamum@goiamum.org.br"/>
    <hyperlink ref="J13" r:id="rId14"/>
    <hyperlink ref="J48" r:id="rId15"/>
    <hyperlink ref="J20" r:id="rId16"/>
    <hyperlink ref="J50" r:id="rId17"/>
  </hyperlinks>
  <pageMargins left="0.51181102362204722" right="0.51181102362204722" top="0.78740157480314965" bottom="0.78740157480314965" header="0.31496062992125984" footer="0.31496062992125984"/>
  <pageSetup paperSize="9" scale="69" fitToWidth="2" orientation="landscape"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das ONG em cadastramento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Emannuel Bersan Pinheiro</dc:creator>
  <cp:lastModifiedBy>Valdete Vargas Motta</cp:lastModifiedBy>
  <cp:lastPrinted>2017-07-12T12:46:22Z</cp:lastPrinted>
  <dcterms:created xsi:type="dcterms:W3CDTF">2017-07-10T19:32:45Z</dcterms:created>
  <dcterms:modified xsi:type="dcterms:W3CDTF">2018-02-06T16:48:28Z</dcterms:modified>
</cp:coreProperties>
</file>